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480" windowHeight="9012" firstSheet="2" activeTab="2"/>
  </bookViews>
  <sheets>
    <sheet name="Sheet1" sheetId="1" r:id="rId1"/>
    <sheet name="Sheet2" sheetId="2" r:id="rId2"/>
    <sheet name="transparența veniturilor" sheetId="3" r:id="rId3"/>
  </sheets>
  <definedNames>
    <definedName name="dategenx" localSheetId="0">'Sheet1'!$A$1:$J$245</definedName>
    <definedName name="dategenx" localSheetId="2">'transparența veniturilor'!$A$1:$D$37</definedName>
    <definedName name="dategenx_2" localSheetId="0">'Sheet1'!$A$722:$J$741</definedName>
    <definedName name="dategenx_2" localSheetId="2">'transparența veniturilor'!#REF!</definedName>
    <definedName name="dategenx_3" localSheetId="2">'transparența veniturilor'!#REF!</definedName>
    <definedName name="dategenx_DOLHASCA" localSheetId="0">'Sheet1'!$A$256:$J$268</definedName>
    <definedName name="dategenx_DOLHASCA" localSheetId="2">'transparența veniturilor'!#REF!</definedName>
    <definedName name="dategenx_DOLHASCA_1" localSheetId="2">'transparența veniturilor'!$A$111:$F$127</definedName>
    <definedName name="dategenx_RADAUTI_SOLCA" localSheetId="0">'Sheet1'!$A$297:$J$301</definedName>
    <definedName name="dategenx_RADAUTI_SOLCA" localSheetId="2">'transparența veniturilor'!#REF!</definedName>
    <definedName name="dategenx_RADAUTI_SOLCA_1" localSheetId="2">'transparența veniturilor'!$A$153:$F$153</definedName>
    <definedName name="dategenx_RADAUTI_SOLCA_2" localSheetId="2">'transparența veniturilor'!#REF!</definedName>
    <definedName name="dategenx_SOLCA" localSheetId="0">'Sheet1'!$A$270:$J$295</definedName>
    <definedName name="dategenx_SOLCA" localSheetId="2">'transparența veniturilor'!#REF!</definedName>
    <definedName name="dategenx_SOLCA_1" localSheetId="2">'transparența veniturilor'!$A$131:$F$151</definedName>
    <definedName name="dategenx_SPERANTA" localSheetId="0">'Sheet1'!$A$464:$J$490</definedName>
    <definedName name="dategenx_SPERANTA" localSheetId="2">'transparența veniturilor'!#REF!</definedName>
    <definedName name="dategenx_SPERANTA_1" localSheetId="2">'transparența veniturilor'!#REF!</definedName>
    <definedName name="dategenx_VIOLENTA_FAM" localSheetId="0">'Sheet1'!$A$353:$J$362</definedName>
    <definedName name="dategenx_VIOLENTA_FAM" localSheetId="2">'transparența veniturilor'!#REF!</definedName>
    <definedName name="dategenx_VIOLENTA_FAM_1" localSheetId="2">'transparența veniturilor'!$A$205:$F$210</definedName>
  </definedNames>
  <calcPr fullCalcOnLoad="1"/>
</workbook>
</file>

<file path=xl/sharedStrings.xml><?xml version="1.0" encoding="utf-8"?>
<sst xmlns="http://schemas.openxmlformats.org/spreadsheetml/2006/main" count="3044" uniqueCount="936">
  <si>
    <t xml:space="preserve">Spor peste 2 copii </t>
  </si>
  <si>
    <t xml:space="preserve">Spor al 2 lea  copil cu handicap </t>
  </si>
  <si>
    <t xml:space="preserve">Spor 1 copil cu handicap </t>
  </si>
  <si>
    <t>condiţii deosebit de periculoase</t>
  </si>
  <si>
    <t>Pentru activitatea desfăşurată în cadrul comisiei de concurs, precum şi pentru cea desfăşurată în cadrul comisiei de soluţionare a contestaţiilor, membrii şi secretarii acestora au dreptul la o indemnizaţie reprezentând 10% din salariul de bază minim brut pe ţară garantat în plată, conform art. 42 alin. (1) din Hotărârea nr. 611 2008 pentru aprobarea normelor privind organizarea şi dezvoltarea carierei funcţionarilor publici, cu modificările și completările ulterioare.</t>
  </si>
  <si>
    <t>-</t>
  </si>
  <si>
    <t>PL</t>
  </si>
  <si>
    <t>G/M</t>
  </si>
  <si>
    <t xml:space="preserve">Nr. crt. </t>
  </si>
  <si>
    <t>Nr.  crt.</t>
  </si>
  <si>
    <t>D.G.A</t>
  </si>
  <si>
    <t>.S.P.C.</t>
  </si>
  <si>
    <t>SUCEAVA</t>
  </si>
  <si>
    <t>Denumire</t>
  </si>
  <si>
    <t>Niv.</t>
  </si>
  <si>
    <t>Denumire spor</t>
  </si>
  <si>
    <t>functie</t>
  </si>
  <si>
    <t>stud</t>
  </si>
  <si>
    <t>S</t>
  </si>
  <si>
    <t>M</t>
  </si>
  <si>
    <t>FESTILA VALENTINA</t>
  </si>
  <si>
    <t>CONS.CL I S1gr5</t>
  </si>
  <si>
    <t>TARABOANTA ADINA-CRISTINA</t>
  </si>
  <si>
    <t>CONS.CL I S1gr3</t>
  </si>
  <si>
    <t>BOTEZATU NICOLETA</t>
  </si>
  <si>
    <t>SEF BIROU GR.II</t>
  </si>
  <si>
    <t>IFTIMI VASILE-VIOREL</t>
  </si>
  <si>
    <t>CONS.CL I A1gr3</t>
  </si>
  <si>
    <t>FILIP DIMITRIE-GERARD</t>
  </si>
  <si>
    <t>NACU MIHAIELA-MARIANA</t>
  </si>
  <si>
    <t>SEF SER.GR.II</t>
  </si>
  <si>
    <t>ALECSA IOAN ALEXANDRU</t>
  </si>
  <si>
    <t>STEFANCIUC DANIELA-BEATRICE</t>
  </si>
  <si>
    <t>BERARI ALIN-MARCEL</t>
  </si>
  <si>
    <t>CONS.CL I P1gr4</t>
  </si>
  <si>
    <t>GOLEA DRAGOS-ADRIAN</t>
  </si>
  <si>
    <t>CONS.CL I P1gr3</t>
  </si>
  <si>
    <t>MOLOCI ALINA-MARINELA</t>
  </si>
  <si>
    <t>CONS.CL I P1gr2</t>
  </si>
  <si>
    <t>URSAN LILIANA-BRINDUSA</t>
  </si>
  <si>
    <t>CONS.CL I A1gr5</t>
  </si>
  <si>
    <t>CIOBANU LIVIU-OCTAVIAN</t>
  </si>
  <si>
    <t>CONS.CL I A1gr2</t>
  </si>
  <si>
    <t>GRIGORAS ALINA</t>
  </si>
  <si>
    <t>RF.CL III A3gr3</t>
  </si>
  <si>
    <t>D</t>
  </si>
  <si>
    <t>MATEOAEA CAMELIA-LILIANA</t>
  </si>
  <si>
    <t>POROCH VIORICA-MIRELA</t>
  </si>
  <si>
    <t>MACSIM DANIELA-CARMEN</t>
  </si>
  <si>
    <t>PINZARASU MARIANA</t>
  </si>
  <si>
    <t>CONS.CL I P1gr5</t>
  </si>
  <si>
    <t>ONICEANU SILVIA</t>
  </si>
  <si>
    <t>BABAU STEFANIA</t>
  </si>
  <si>
    <t>EXP.CL I A3gr1</t>
  </si>
  <si>
    <t>SPOR SUMA FIXA</t>
  </si>
  <si>
    <t>CIMPAN ANCA</t>
  </si>
  <si>
    <t>PRECOB IULIANA</t>
  </si>
  <si>
    <t>CRACIUNESCU MARIA</t>
  </si>
  <si>
    <t>C.JR.CL I S1gr5</t>
  </si>
  <si>
    <t>BACIU IULIANA-MARIANA</t>
  </si>
  <si>
    <t>BIRSETE SORIN</t>
  </si>
  <si>
    <t>C.JR.CL I S1gr4</t>
  </si>
  <si>
    <t>BURDUJA ANA IONELA</t>
  </si>
  <si>
    <t>C.JR.CL I S1gr3</t>
  </si>
  <si>
    <t>NITA ANA-MARIA</t>
  </si>
  <si>
    <t>C.JR.CL I P1gr2</t>
  </si>
  <si>
    <t>BRATEANU ANA-IULIANA</t>
  </si>
  <si>
    <t>C.JR.CL IA3gr2</t>
  </si>
  <si>
    <t>MAZAREANU IONELA</t>
  </si>
  <si>
    <t>C.JR.CL IA3gr1</t>
  </si>
  <si>
    <t>AMARGHIOALEI RODICA</t>
  </si>
  <si>
    <t>CONS.JUR.DEB.gr.5</t>
  </si>
  <si>
    <t>NICA ELENA</t>
  </si>
  <si>
    <t>POP CONSTANTIN-ALEXANDRU</t>
  </si>
  <si>
    <t>HOJBOTA SERGIU</t>
  </si>
  <si>
    <t>EXP.CL I S1gr5</t>
  </si>
  <si>
    <t>VASILIU MIHAELA</t>
  </si>
  <si>
    <t>AUDITOR I S3gr5</t>
  </si>
  <si>
    <t>CEOCAN FLOAREA</t>
  </si>
  <si>
    <t>AUDITOR I S3gr4</t>
  </si>
  <si>
    <t>HERMENIUC CRISTINA-LENUTA</t>
  </si>
  <si>
    <t>TASCA RODICA</t>
  </si>
  <si>
    <t>ANTON NICOLETA</t>
  </si>
  <si>
    <t>GRIGORESCU MIHAELA</t>
  </si>
  <si>
    <t>CONS.CL I S1gr4</t>
  </si>
  <si>
    <t>MARIANCIUC IONELA</t>
  </si>
  <si>
    <t>AIOANE GEANINA-CRISTINA</t>
  </si>
  <si>
    <t>BALAN LILIANA</t>
  </si>
  <si>
    <t>R.S.CL II S1gr5</t>
  </si>
  <si>
    <t>NICHITELEA ROLANDA</t>
  </si>
  <si>
    <t>RF.CL III S1gr5</t>
  </si>
  <si>
    <t>MOROSAN LETITIA-SIMONA</t>
  </si>
  <si>
    <t>ORHEAN VIOLETA</t>
  </si>
  <si>
    <t>MOROSAN MAGDALENA</t>
  </si>
  <si>
    <t>PRECOB VETUCA</t>
  </si>
  <si>
    <t>DUMITRU DORINA</t>
  </si>
  <si>
    <t>DOROFTEI MARIA-FELICIA</t>
  </si>
  <si>
    <t>INSP.SP.IAgr5</t>
  </si>
  <si>
    <t>PLACINTA VASILE-CRISTINEL</t>
  </si>
  <si>
    <t>CIUHAN ION</t>
  </si>
  <si>
    <t>VACANT(PLACINTA) B</t>
  </si>
  <si>
    <t>EICHORN VASILIU BOGDAN</t>
  </si>
  <si>
    <t>CRACIUNESCU ANDREI-ROBERT</t>
  </si>
  <si>
    <t>GAITAN LUCIA</t>
  </si>
  <si>
    <t>GORBANESCU CONSTANTIN-STELIAN</t>
  </si>
  <si>
    <t>GRIG MARIETA</t>
  </si>
  <si>
    <t>CRISTUREAN AURICA</t>
  </si>
  <si>
    <t>UNGUREANU CORINA-ADINA</t>
  </si>
  <si>
    <t>PRUNDEL GABRIELA-ELENA</t>
  </si>
  <si>
    <t>MOISUC VIOREL-RAUL</t>
  </si>
  <si>
    <t>C.JR.CL I A1gr3</t>
  </si>
  <si>
    <t>ROMAN ELENA</t>
  </si>
  <si>
    <t>MARTUNEAC GEORGIANA</t>
  </si>
  <si>
    <t>EXP.CL I P1gr3</t>
  </si>
  <si>
    <t>\COMPARTIMENT POSTADOPTII</t>
  </si>
  <si>
    <t>GHIUTA VERONICA-LIDIA</t>
  </si>
  <si>
    <t>MATEI ALEXANDRA-STEFANA</t>
  </si>
  <si>
    <t>DANELIUC NICULINA-DOINA</t>
  </si>
  <si>
    <t>CIOBAN STELA</t>
  </si>
  <si>
    <t>INSP.CL I P1gr3</t>
  </si>
  <si>
    <t>OANEA MIRELA-DELIA</t>
  </si>
  <si>
    <t>GIURCA LUMINITA</t>
  </si>
  <si>
    <t>INSP.SP. Igr5</t>
  </si>
  <si>
    <t>CURELIUC DIANA-ELENA</t>
  </si>
  <si>
    <t>1/2 IN.SP.IA.gr.4</t>
  </si>
  <si>
    <t>G</t>
  </si>
  <si>
    <t>NEMTISOR GABRIELA</t>
  </si>
  <si>
    <t>LAHMAN CRISTINA-TEODORA</t>
  </si>
  <si>
    <t>FOCSA AURELIA-AURUTA</t>
  </si>
  <si>
    <t>DUCIUC CARMENA-MARIANA</t>
  </si>
  <si>
    <t>CORDUNEANU LOREDANA-IONELA</t>
  </si>
  <si>
    <t>HARITON MIRCEA-BOGDAN</t>
  </si>
  <si>
    <t>ABAGERU MIHAELA</t>
  </si>
  <si>
    <t>TODIREANU ANA-MARIA</t>
  </si>
  <si>
    <t>EXP.CL I A1baza</t>
  </si>
  <si>
    <t>P</t>
  </si>
  <si>
    <t>TARNAUCEANU FLORIN</t>
  </si>
  <si>
    <t>JURESCHI IRINA-MARIA</t>
  </si>
  <si>
    <t>BULIGA GABRIEL-VASILICA</t>
  </si>
  <si>
    <t>BOLOGA DANIEL-CATALIN</t>
  </si>
  <si>
    <t>VEZETEU ROZICA</t>
  </si>
  <si>
    <t>MOROSANU DANIELA MARIA</t>
  </si>
  <si>
    <t>EXP.CL I S1gr4</t>
  </si>
  <si>
    <t>GALBAU AUGUSTIN-VALERIU</t>
  </si>
  <si>
    <t>TINTA AURORA BRINDUSA</t>
  </si>
  <si>
    <t>HOMIUC RUXANDRA-GABRIELA</t>
  </si>
  <si>
    <t>LOGIGAN RITA</t>
  </si>
  <si>
    <t>CIUPALA ANA LILIANA</t>
  </si>
  <si>
    <t>ZOTA IBOLYA</t>
  </si>
  <si>
    <t>PAVALOAIA MARIA-VASILICA</t>
  </si>
  <si>
    <t>AXINTE LUMINITA VERONICA</t>
  </si>
  <si>
    <t>BIRSETE ALINA</t>
  </si>
  <si>
    <t>LEONTE DOINITA-LUMINITA</t>
  </si>
  <si>
    <t>LUCANU ALEXANDRINA</t>
  </si>
  <si>
    <t>EXP.CL I A1gr2</t>
  </si>
  <si>
    <t>LAZARIUC RUXANDRA-CEZARA</t>
  </si>
  <si>
    <t>GRIGORAS PAULA</t>
  </si>
  <si>
    <t>EXP.CL I A3gr2</t>
  </si>
  <si>
    <t>FILIP MARIA-IULIANA</t>
  </si>
  <si>
    <t>EXP.CL I S1gr3</t>
  </si>
  <si>
    <t>DOROFTEI SABINA-SILVIA</t>
  </si>
  <si>
    <t>EXP.DEBbaza</t>
  </si>
  <si>
    <t>BURAC GABRIELA-ADRIANA</t>
  </si>
  <si>
    <t>INSP.SP. Igr3</t>
  </si>
  <si>
    <t>CAPRARU AURICA</t>
  </si>
  <si>
    <t>ZAGAN DANIELA</t>
  </si>
  <si>
    <t>DAVID ZINICA</t>
  </si>
  <si>
    <t>ROTARU DANIELA-GABRIELA</t>
  </si>
  <si>
    <t>STOICA ELENA-ANDREEA</t>
  </si>
  <si>
    <t>SPOR NEVAZATORI  15%</t>
  </si>
  <si>
    <t>BUCATARIU LUCIAN-VASILE</t>
  </si>
  <si>
    <t>INSP.SP. IIgr5</t>
  </si>
  <si>
    <t>STEFAROI PETRU</t>
  </si>
  <si>
    <t>HRITUC VIRGINIA</t>
  </si>
  <si>
    <t>RIMBU MARILENA-LOREDANA</t>
  </si>
  <si>
    <t>CLEMENT GABRIELA</t>
  </si>
  <si>
    <t>EXP.CL I P1gr4</t>
  </si>
  <si>
    <t>PAICU OANA-TEODORA</t>
  </si>
  <si>
    <t>IBANESCU TEODORA-NAUSICA</t>
  </si>
  <si>
    <t>EXP.CL I P1gr2</t>
  </si>
  <si>
    <t>CHIRILA VIOREL</t>
  </si>
  <si>
    <t>MIHAI MONICA-ELENA</t>
  </si>
  <si>
    <t>CAZAC ANISOARA-LOREDANA</t>
  </si>
  <si>
    <t>MITROFAN TAMARA-MONICA</t>
  </si>
  <si>
    <t>POPESCU LUMINITA-AFRODITA</t>
  </si>
  <si>
    <t>MIHAILA MIHAIELA-LILIANA</t>
  </si>
  <si>
    <t>CERLINCA CARMEN-MONICA</t>
  </si>
  <si>
    <t>PAIUS FELICIA</t>
  </si>
  <si>
    <t>PASAILA DORINA-PARASCHIVA</t>
  </si>
  <si>
    <t>SERVICIUL FINANCIAR CONTABIL</t>
  </si>
  <si>
    <t>MACOVEI MARIA</t>
  </si>
  <si>
    <t>COJOCARU DOINA-CRISTINA</t>
  </si>
  <si>
    <t>MUNTEAN NICOLETA-MONICA</t>
  </si>
  <si>
    <t>MATEI ROSE-MARIE-CARMEN</t>
  </si>
  <si>
    <t>MANOLIU ANGELICA</t>
  </si>
  <si>
    <t>CORDUNEANU MARIAN-RAZVAN</t>
  </si>
  <si>
    <t>SIMIONIUC DANIELA</t>
  </si>
  <si>
    <t>TURCAN RAHILA</t>
  </si>
  <si>
    <t>PERIOADA DETERMINATA</t>
  </si>
  <si>
    <t>FLORESCU JEANINA</t>
  </si>
  <si>
    <t>CONS.CL I A1gr4</t>
  </si>
  <si>
    <t>CIORNODOLEA MIHAELA</t>
  </si>
  <si>
    <t>TODASCA ANCA-FLORENTINA</t>
  </si>
  <si>
    <t>GAVRILOVICI DANIELA-LUCRETIA</t>
  </si>
  <si>
    <t>SESERMAN ANGELA</t>
  </si>
  <si>
    <t>GRIGORIU DANIELA</t>
  </si>
  <si>
    <t>DANILA ANDA-MARIA</t>
  </si>
  <si>
    <t>BADALUTA ELENA</t>
  </si>
  <si>
    <t>RUSU CRISTINA</t>
  </si>
  <si>
    <t>ENEA LIVIANA</t>
  </si>
  <si>
    <t>SPIRIDON DUMITRA</t>
  </si>
  <si>
    <t>VACANT(ENEA) B</t>
  </si>
  <si>
    <t>PETRARIU PAULA</t>
  </si>
  <si>
    <t>PRICOP VIOLETA</t>
  </si>
  <si>
    <t>ADMIN.Igr5(M)</t>
  </si>
  <si>
    <t>STRUGARU CONSTANTIN</t>
  </si>
  <si>
    <t>SOFER I gr5</t>
  </si>
  <si>
    <t>DUMITRESCU ANDREI-CONSTANTIN</t>
  </si>
  <si>
    <t>REF.IAgr3(M)</t>
  </si>
  <si>
    <t>Pag,    1</t>
  </si>
  <si>
    <t xml:space="preserve">COMPARTIMENTUL  STRATEGII, PROIECTE ŞI PARTENERIATE </t>
  </si>
  <si>
    <t>TOTAL NET</t>
  </si>
  <si>
    <t xml:space="preserve">BIROUL SSM, PSI ŞI MANAGEMENT CALITATE </t>
  </si>
  <si>
    <t xml:space="preserve">Nume si prenume                </t>
  </si>
  <si>
    <t xml:space="preserve"> Salar</t>
  </si>
  <si>
    <t>Nr.</t>
  </si>
  <si>
    <t>crt.</t>
  </si>
  <si>
    <t xml:space="preserve"> Mar- </t>
  </si>
  <si>
    <t xml:space="preserve"> ca  </t>
  </si>
  <si>
    <t>Grad</t>
  </si>
  <si>
    <t>atia</t>
  </si>
  <si>
    <t>TOTAL BRUT</t>
  </si>
  <si>
    <t>VACANT</t>
  </si>
  <si>
    <t>COMPARTIMENTUL     SSM ŞI PSI</t>
  </si>
  <si>
    <t>COMPARTIMENTUL MANAGEMENT CALITATE</t>
  </si>
  <si>
    <t>SERVICIUL COMISIILOR DE SPECIALITATE</t>
  </si>
  <si>
    <t>BIROUL MONITORIZARE ÎN DOMENIUL ASISTENŢEI SOCIALE</t>
  </si>
  <si>
    <t xml:space="preserve">COMPARTIMENTUL DE COORDONARE A AUTORITĂŢILOR PUBLICE LOCALE </t>
  </si>
  <si>
    <t>SERVICIUL JURIDIC SI CONTENCIOS</t>
  </si>
  <si>
    <t>COMPARTIMENT DELINCVENŢĂ JUVENILĂ, TRAFIC DE PERSOANE, REFUGIAŢI, REPATRIAŢI</t>
  </si>
  <si>
    <t>COMPARTIMENT AUDIT INTERN</t>
  </si>
  <si>
    <t xml:space="preserve">SERVICIUL  RESURSE UMANE </t>
  </si>
  <si>
    <t>SERVICIUL  RESURSE UMANE PERIOADĂ DETERMINATĂ</t>
  </si>
  <si>
    <t>COMPARTIMENT ADMINISTRARE PATRIMONIU</t>
  </si>
  <si>
    <t>COMPARTIMENT REGISTRATURA SI RELAŢII CU PUBLICUL</t>
  </si>
  <si>
    <t>SERVICIUL ACHIZIŢII PUBLICE ŞI CONTRACTARE SERVICII SOCIALE</t>
  </si>
  <si>
    <t>COMPARTIMENT INVESTITII SI RECEPŢII LUCRĂRI</t>
  </si>
  <si>
    <t>BIROUL ADOPŢII ŞI POSTADOPŢII</t>
  </si>
  <si>
    <t>\COMPARTIMENT ADOPŢII</t>
  </si>
  <si>
    <t>SERVICIUL DE EVALUARE COMPLEXĂ A COPILULUI CU DIZABILITĂŢI</t>
  </si>
  <si>
    <t>MANAGER CAZ</t>
  </si>
  <si>
    <t>SERVICIUL INTERVENŢIE ÎN REGIM DE URGENŢĂ ŞI VIOLENŢĂ ÎN FAMILE</t>
  </si>
  <si>
    <t xml:space="preserve">SERVICIUL REZIDENŢIAL COPII şi PLASAMENTE   FAMILIALE </t>
  </si>
  <si>
    <t xml:space="preserve">COMPARTIMENT MANAGEMENT DE CAZ   PLASAMENT  ŞI REINTEGRARE FAMILIALĂ </t>
  </si>
  <si>
    <t>SERVICIUL DE ASISTENTA MATERNALA</t>
  </si>
  <si>
    <t>COMPARTIMENT MANAGEMENT  DE CAZ COPII AFLAŢI îN ASISTENŢĂ MATERNALĂ</t>
  </si>
  <si>
    <t xml:space="preserve">COMPARTIMENT MANAGEMENT DE CAZ ASISTENŢI MATERNALI </t>
  </si>
  <si>
    <t xml:space="preserve">VACANT </t>
  </si>
  <si>
    <t>5 D.G.A</t>
  </si>
  <si>
    <t>SERVICIUL REZIDENTIAL ADULŢI</t>
  </si>
  <si>
    <t>COMPARTIMENT PERSOANE ADULTE ÎN DIFICULTATE</t>
  </si>
  <si>
    <t>SERVICIUL DE EVALUARE COMPLEXĂ A PERSOANELOR ADULTE CU HANDICAP</t>
  </si>
  <si>
    <t>SERVICIUL BUGET-SALARIZARE</t>
  </si>
  <si>
    <t>COMPARTIMENT BUGET ŞI ORDONANŢĂRI</t>
  </si>
  <si>
    <t>COMPARTIMENT DE PROTECŢIE DE TIP REZIDENŢIAL A PERSOANELOR ADULTE CU DIZABILITĂŢI</t>
  </si>
  <si>
    <t>COMPARTIMENT SALARIZARE</t>
  </si>
  <si>
    <t>COMPARTIMENT PLĂŢI PRESTAŢII SOCIALE</t>
  </si>
  <si>
    <t>COMPARTIMENT FINANCIAR-CONTABIL</t>
  </si>
  <si>
    <t>SERVICIUL ADMINISTRATIV</t>
  </si>
  <si>
    <t>COMPARTIMENT TEHNIC- ADMINISTRATIV</t>
  </si>
  <si>
    <t>COMPARTIMENT   ARHIVA</t>
  </si>
  <si>
    <t>MAXIM PETRU</t>
  </si>
  <si>
    <t>COND.VATAMATOARE  15%</t>
  </si>
  <si>
    <t>APARATUL PROPRIU</t>
  </si>
  <si>
    <t>Nr.crt.</t>
  </si>
  <si>
    <t xml:space="preserve">SERVICII DE PROTECŢIE PENTRU COPILUL AFLAT ÎN DIFICULTATE  FUNDU MOLDOVEI </t>
  </si>
  <si>
    <t>CASA DE TIP FAMILIAL  "VISĂTORII" FUNDU MOLDOVEI</t>
  </si>
  <si>
    <t>SANDRU-TARAN RADU</t>
  </si>
  <si>
    <t>ANDRONICESCU ANGELA</t>
  </si>
  <si>
    <t>MUN.CAL.I gr.5</t>
  </si>
  <si>
    <t>TOLOS GAVRIL-VIRGIL</t>
  </si>
  <si>
    <t>MUN.CAL.II gr.5</t>
  </si>
  <si>
    <t>ANDRONICESCU ANCUTA</t>
  </si>
  <si>
    <t>MUN.CAL.III gr.3</t>
  </si>
  <si>
    <t>SERVICII DE PROTECŢIE PENTRU COPILUL AFLAT ÎN DIFICULTATE DOLHASCA</t>
  </si>
  <si>
    <t>CASA DE TIP FAMILIAL "SFANTUL GHEORGHE" DOLHASCA</t>
  </si>
  <si>
    <t>TITIANU TUDORICA</t>
  </si>
  <si>
    <t>REF.Igr4(M)</t>
  </si>
  <si>
    <t>NOAPTE           25%</t>
  </si>
  <si>
    <t>SUCIU RODICA</t>
  </si>
  <si>
    <t>REF.Igr3(M)</t>
  </si>
  <si>
    <t>AGAFITEI IONELA</t>
  </si>
  <si>
    <t>REF.Igr2(M)</t>
  </si>
  <si>
    <t>PAVALOAIA MARIA-LUMINITA</t>
  </si>
  <si>
    <t>MUN.CAL.III gr.4</t>
  </si>
  <si>
    <t>CIOBANU ELENA</t>
  </si>
  <si>
    <t xml:space="preserve"> SERVICII DE PROTECŢIE PENTRU COPILUL AFLAT ÎN DIFICULTATE RĂDĂUŢI- SOLCA</t>
  </si>
  <si>
    <t>CENTRUL DE PLASAMENT "MIHAIL ŞI GAVRIL" SOLCA</t>
  </si>
  <si>
    <t>CHIRILA MARIANA</t>
  </si>
  <si>
    <t>BUIUCLIU  ŞTEFAN-EDUARD</t>
  </si>
  <si>
    <t>MAXIMIUC ALEXANDRU</t>
  </si>
  <si>
    <t>REF.IAgr5(M)</t>
  </si>
  <si>
    <t>COVALIU SILVIU-FLORIN</t>
  </si>
  <si>
    <t>PAZNIC gr3</t>
  </si>
  <si>
    <t>COVALIU GHEORGHE</t>
  </si>
  <si>
    <t>BIGU CORNELIU</t>
  </si>
  <si>
    <t>REPCIUC DUMITRU</t>
  </si>
  <si>
    <t>TODERAS ELENA-EUGENEA</t>
  </si>
  <si>
    <t>FURDUI MIRELA</t>
  </si>
  <si>
    <t>MUN.CAL.III gr.5</t>
  </si>
  <si>
    <t>BIRGOVAN CRISTINA-ADRIANA</t>
  </si>
  <si>
    <t>BETCU MIRELA</t>
  </si>
  <si>
    <t>MUN.NECALIFICAT Ibaza</t>
  </si>
  <si>
    <t>ATELIER SCULPTURA PICTURA</t>
  </si>
  <si>
    <t>BIRGAUAN GHEORGHE</t>
  </si>
  <si>
    <t>REF.IAgr4(M)</t>
  </si>
  <si>
    <t>\FERMA ZOOTEHNICA</t>
  </si>
  <si>
    <t>TILIHOI VASILE VISTICU</t>
  </si>
  <si>
    <t>ATELIER TÂMPLARIE</t>
  </si>
  <si>
    <t>SAMBORSCHI EMIL ALDFRIED</t>
  </si>
  <si>
    <t xml:space="preserve"> CASA DE TIP FAMILIAL "UNIVERSUL COPIILOR " RĂDĂUŢI</t>
  </si>
  <si>
    <t>CIRDEIU GEORGE</t>
  </si>
  <si>
    <t>CIUBOTARIU FLORINICA</t>
  </si>
  <si>
    <t>MUN.NEC.I gr4</t>
  </si>
  <si>
    <t>SOLONAR CRISTINA-IONELA</t>
  </si>
  <si>
    <t>CHIPARUTI DOINITA</t>
  </si>
  <si>
    <t>APARTAMENT NR.7 COPIL DIZABILITĂŢI</t>
  </si>
  <si>
    <t>BOCANCEA LIDIA</t>
  </si>
  <si>
    <t>ACATRINEI CRISTINEL-CONSTANTIN</t>
  </si>
  <si>
    <t>CASA DE TIP FAMILIAL"DOMINO"</t>
  </si>
  <si>
    <t>TRIFAN ION</t>
  </si>
  <si>
    <t>ADĂPOST DE ZI ŞI DE NOAPTE PENTRU COPIII STRĂZII "LIZUCA"  FĂLTICENI</t>
  </si>
  <si>
    <t>REF.IIgr5(M)</t>
  </si>
  <si>
    <t>SERVICII  MULTIFUNCŢIONALE  PENTRU COPILUL AFLAT ÎN DIFICULTATE  FĂLTICENI</t>
  </si>
  <si>
    <t>CASA DE TIP FAMILIAL  "IASMINA" PENTRU COPILUL CU DIZABILITĂŢI</t>
  </si>
  <si>
    <t>URSAN RODICA</t>
  </si>
  <si>
    <t>INSP.SP. Igr4</t>
  </si>
  <si>
    <t>LAZAREAN MARIA</t>
  </si>
  <si>
    <t>CASA DE TIP FAMILIAL  "ORHIDEEA" PENTRU COPILUL CU DIZABILITĂŢI</t>
  </si>
  <si>
    <t>HOJBOTA IOAN</t>
  </si>
  <si>
    <t>GRIGORAS MIHAELA</t>
  </si>
  <si>
    <t>MUN.CAL.IV gr.5</t>
  </si>
  <si>
    <t>CASA DE TIP FAMILIAL  "LOTUS" PENTRU COPILUL CU DIZABILITĂŢI</t>
  </si>
  <si>
    <t>VAMESU GABRIEL</t>
  </si>
  <si>
    <t>SOFER I gr3</t>
  </si>
  <si>
    <t>HARASIM DUMITRU-MIHAI</t>
  </si>
  <si>
    <t>CENTRUL DE RECUPERARE</t>
  </si>
  <si>
    <t>GATEJ CARMEN-ELENA</t>
  </si>
  <si>
    <t>MOROSAN CARMEN</t>
  </si>
  <si>
    <t>BALUS DIANA</t>
  </si>
  <si>
    <t>INSP.SP.IAgr4</t>
  </si>
  <si>
    <t>TCACIUC DORINA-ANCA</t>
  </si>
  <si>
    <t>CENTRUL SOCIAL CU DESTINAŢIE MULTIFUNCŢIONALĂ GURA HUMORULUI</t>
  </si>
  <si>
    <t>LATES RAISA</t>
  </si>
  <si>
    <t>RUSU LILIANA GABRIELA</t>
  </si>
  <si>
    <t>SIDORIUC CLAUDIA</t>
  </si>
  <si>
    <t>INSP.SP. IIgr3</t>
  </si>
  <si>
    <t>EMBACH SIMINA</t>
  </si>
  <si>
    <t>C.JUR. Igr1</t>
  </si>
  <si>
    <t>COJOCARU ALEXANDRU</t>
  </si>
  <si>
    <t>CENTRUL MULTIFUNCŢIONAL DESTINAT VICTIMELOR VIOLENŢEI ÎN FAMILIE</t>
  </si>
  <si>
    <t>LATES GHEORGHE</t>
  </si>
  <si>
    <t>INSP.SP.IAgr3</t>
  </si>
  <si>
    <t>PATU MARIA-MIHAELA</t>
  </si>
  <si>
    <t>1/2 IN.SP.I gr5</t>
  </si>
  <si>
    <t>TURCAN ANCA-MIHAELA</t>
  </si>
  <si>
    <t>1/2 C.JUR. IAgr2</t>
  </si>
  <si>
    <t>NECULAEASA LAURA</t>
  </si>
  <si>
    <t>SERVICII PENTRU COPILUL AFLAT IN DIFICULTATE SIRET</t>
  </si>
  <si>
    <t xml:space="preserve">CENTRUL TERAPEUTIC MODULAR PENTRU COPILUL CU NEVOI SPECIALE "AMA DEUS" </t>
  </si>
  <si>
    <t>ZUGUN ELENA</t>
  </si>
  <si>
    <t>URSACHI VICTORIN</t>
  </si>
  <si>
    <t>PAZNIC gr5</t>
  </si>
  <si>
    <t>HLUSNEAC NICOLAI</t>
  </si>
  <si>
    <t>MUN.CAL.I(bucatar) gr.5</t>
  </si>
  <si>
    <t>COVALIU NICOLETA</t>
  </si>
  <si>
    <t>MUN.CAL.II(bucatar) gr.4</t>
  </si>
  <si>
    <t>SUIU MARINICA</t>
  </si>
  <si>
    <t>MUN.CAL.III(bucatar) gr.5</t>
  </si>
  <si>
    <t>MACOVEI STEFANIA</t>
  </si>
  <si>
    <t>MUN.CAL.III(bucatar) gr.3</t>
  </si>
  <si>
    <t>CASA TIP FAMILIAL "ALMA MATER"</t>
  </si>
  <si>
    <t>APETREI ADRIAN-GHEORGHE</t>
  </si>
  <si>
    <t>COMPLEX DE RECUPERARE NEURO-PSIHO-MOTORIE BLIJDORP - O NOUĂ VIAŢĂ SUCEAVA</t>
  </si>
  <si>
    <t>SERVICII SOCIALE PENTRU COPII CU DIZABILITĂŢI\ CENTRUL DE ZI PENTRU COPII CU DIZABILITĂŢI BLIJDORP ROMÂNIA</t>
  </si>
  <si>
    <t>Nr. crt.</t>
  </si>
  <si>
    <t>STOICA GEORGETA</t>
  </si>
  <si>
    <t>MOROSAN GABRIEL IONUT</t>
  </si>
  <si>
    <t>INSP.SP. IIgr2</t>
  </si>
  <si>
    <t>IVAN ELENA</t>
  </si>
  <si>
    <t>SERVICII SOCIALE PENTRU COPII CU DIZABILITĂŢI\ CASA DE TIP FAMILIAL "O NOUA VIATA"</t>
  </si>
  <si>
    <t>SEREDIUC DORINA</t>
  </si>
  <si>
    <r>
      <t xml:space="preserve">SERVICII SOCIALE PENTRU COPII CU DIZABILITĂŢI </t>
    </r>
    <r>
      <rPr>
        <sz val="10"/>
        <rFont val="Arial"/>
        <family val="2"/>
      </rPr>
      <t>\</t>
    </r>
    <r>
      <rPr>
        <b/>
        <sz val="10"/>
        <rFont val="Arial"/>
        <family val="2"/>
      </rPr>
      <t>CENTRUL RECUPERARE NEUROPSH.-MOTORIE</t>
    </r>
  </si>
  <si>
    <t>OSTAFICIUC DESPINA</t>
  </si>
  <si>
    <t>PRICOP FANEL-MIHAI</t>
  </si>
  <si>
    <t>APAVALOAE STEFAN</t>
  </si>
  <si>
    <t xml:space="preserve"> SERVICII SOCIALE PENTRU ADULŢI CU HANDICAP\CENTRUL DE ZI PENTRU ADULŢI CU HANDICAP BLIJDORP ROMÂNIA</t>
  </si>
  <si>
    <t>GAINA DANIELA</t>
  </si>
  <si>
    <t>CIMPAN PELAGHIA</t>
  </si>
  <si>
    <t>SERVICII SOCIALE PENTRU ADULŢI CU HANDICAP\CENTRUL DE SERVICII DE RECUPERARE NEURO-MOTORIE PENTRU PERSOANE ADULTE  CU HANDICAP(DE TIP AMBULATORIU)</t>
  </si>
  <si>
    <t>FOCSA VIOREL</t>
  </si>
  <si>
    <t>POPESCU VIOLETA</t>
  </si>
  <si>
    <t>MOSCALIUC PETRU</t>
  </si>
  <si>
    <t>SERVICII SOCIALE PENTRU ADULŢI CU HANDICAP\CENTRUL DE RECUPERARE ŞI REABILITARE PENTRU PERSOANE ADULTE CU DIZABILITĂŢI O NOUĂ VIAŢĂ-SUCEAVA</t>
  </si>
  <si>
    <t>VALCU TAMARA</t>
  </si>
  <si>
    <t>SERVICII MULTIFUNCŢIONALE DE TIP REZIDENŢIAL  SUCEAVA</t>
  </si>
  <si>
    <t>MODUL DE TIP FAMILIAL "MICUL PRINŢ"</t>
  </si>
  <si>
    <t>MATEI ELENA-DANIELA</t>
  </si>
  <si>
    <t>TURA             15%</t>
  </si>
  <si>
    <t>IVAN ILIE</t>
  </si>
  <si>
    <t>GALES FLOAREA</t>
  </si>
  <si>
    <t>CENTRUL DE PRIMIRE ÎN REGIM DE URGENŢĂ PENTRU COPILUL ABUZAT, NEGLIJAT ŞI EXPLOATAT TELEFONUL COPILULUI</t>
  </si>
  <si>
    <t>POPESCU MARIA-CRISTINA</t>
  </si>
  <si>
    <t>COJOCARU FELICIA-VERONICA</t>
  </si>
  <si>
    <t>CUCORADA LILIANA-FLORICA</t>
  </si>
  <si>
    <t>REF.Igr5(M)</t>
  </si>
  <si>
    <t>BEGHEAN DANIELA</t>
  </si>
  <si>
    <t>REF.IIgr1(M)</t>
  </si>
  <si>
    <t>ALUPULUI VIOREL</t>
  </si>
  <si>
    <t>CHIRIBUCA CLAUDIU-DUMITRU</t>
  </si>
  <si>
    <t>CASA DE TIP FAMILIAL "COLŢ ALB" SUCEAVA</t>
  </si>
  <si>
    <t>COROVIAC IULIA</t>
  </si>
  <si>
    <t>HODOROABA ELENA-TEODORA</t>
  </si>
  <si>
    <t>BANDOL PARASCHIVA</t>
  </si>
  <si>
    <t>MIHALACHE CRISTIAN-GYANE</t>
  </si>
  <si>
    <t>HOSTIUC NICOLAI</t>
  </si>
  <si>
    <t>MUN.CAL. gr.5</t>
  </si>
  <si>
    <t>MARENIUC CRISTINA</t>
  </si>
  <si>
    <t>MUN.CAL.I gr.3</t>
  </si>
  <si>
    <t>CENTRUL DE PLASAMENT "SPERANŢA" SUCEAVA</t>
  </si>
  <si>
    <t>VACANT(DOMSA) B</t>
  </si>
  <si>
    <t>MOROSAN ADRIAN STEFAN</t>
  </si>
  <si>
    <t>OLARIU DOINA</t>
  </si>
  <si>
    <t>SALTAN EMILIA</t>
  </si>
  <si>
    <t>BUTNARU MARIA</t>
  </si>
  <si>
    <t>PAIUS CLAUDEA-IOANA</t>
  </si>
  <si>
    <t>LUNGU GABRIEL</t>
  </si>
  <si>
    <t>MARTENIUC ANA</t>
  </si>
  <si>
    <t>REF.DEBbaza(M)</t>
  </si>
  <si>
    <t>POLDI CONSTANTIN-LIVIU</t>
  </si>
  <si>
    <t>HLADIUC FLORIN</t>
  </si>
  <si>
    <t>OLARIU JENICA IOAN</t>
  </si>
  <si>
    <t>MUN.CAL.Igr.5</t>
  </si>
  <si>
    <t>PASTRU VIORICA</t>
  </si>
  <si>
    <t>COJOCARIU DOINITA</t>
  </si>
  <si>
    <t>DONISA ELENA-CARMEN</t>
  </si>
  <si>
    <t>MUN.CAL.IV gr.4</t>
  </si>
  <si>
    <t>LUCA DOMNICA-DOINITA</t>
  </si>
  <si>
    <t>APARTAMENT SOCIAL NR.1 SUCEAVA</t>
  </si>
  <si>
    <t>BOICU CAMELIA-VOICHITA</t>
  </si>
  <si>
    <t>VALCU LILIANA</t>
  </si>
  <si>
    <t>SERVICII DE PROTECŢIE ÎN REGIM DE URGENŢĂ A CUPLULUI MAMĂ-COPIL</t>
  </si>
  <si>
    <t>CENTRUL MATERNALSUCEAVA</t>
  </si>
  <si>
    <t>MARCHITAN FELICIA</t>
  </si>
  <si>
    <t>DIMOFTE ELENA-NADIA</t>
  </si>
  <si>
    <t>CIORNEI CONSTANTIN-VALERIAN</t>
  </si>
  <si>
    <t>FERARIU MARIAN</t>
  </si>
  <si>
    <t xml:space="preserve">CENTRUL MATERNAL GURA HUMORULUI </t>
  </si>
  <si>
    <t>IVANOVICI OLGA</t>
  </si>
  <si>
    <t>DIRTU ELVIRA</t>
  </si>
  <si>
    <t xml:space="preserve"> CENTRUL DE RECUPERARE SI REABILITARE PERSOANE CU HANDICAP "O NOUĂ VIAŢĂ" SIRET</t>
  </si>
  <si>
    <t>CASA  KINCASSLAGH</t>
  </si>
  <si>
    <t>COZACIUC EUGENIA</t>
  </si>
  <si>
    <t>CASA MANION</t>
  </si>
  <si>
    <t>COZACIUC GHEORGHE</t>
  </si>
  <si>
    <t>CASA PHOENIX</t>
  </si>
  <si>
    <t>RISCIUC ALEXANDRU-BOGDAN</t>
  </si>
  <si>
    <t>POCLID ION-CONSTANTIN</t>
  </si>
  <si>
    <t>MUN.CAL.I gr.4</t>
  </si>
  <si>
    <t xml:space="preserve">CENTRUL DE RECUPERARE SI REABILITARE NEUROPSIHIATRICĂ MITOCU DRAGOMIRNEI     </t>
  </si>
  <si>
    <t>LUPASCU MIHAELA</t>
  </si>
  <si>
    <t>BOCANET IOAN</t>
  </si>
  <si>
    <t>SOFER I gr4</t>
  </si>
  <si>
    <t>VASILENIUC VASILE</t>
  </si>
  <si>
    <t>VASILCOVICI CONSTANTIN</t>
  </si>
  <si>
    <t>CAZAC CONSTANTIN</t>
  </si>
  <si>
    <t>ATITOAIE ION</t>
  </si>
  <si>
    <t>RUSU MARIANA</t>
  </si>
  <si>
    <t>ROSCA ALINA</t>
  </si>
  <si>
    <t>MUN.CAL.IV gr.2</t>
  </si>
  <si>
    <t xml:space="preserve">LOCUINTA MAXIM PROTEJ ATĂ MITOCU DRAGOMIRNEI   </t>
  </si>
  <si>
    <t>RUSU VASILE</t>
  </si>
  <si>
    <t>CENTRUL DE RECUPERARE SI REABILITARE NEUROPSIHIATRICĂ  ZVORIŞTEA</t>
  </si>
  <si>
    <t>CALINCIUC OFELIA</t>
  </si>
  <si>
    <t>CALINCIUC STEFAN</t>
  </si>
  <si>
    <t>ADMIN.IIgr5(M)</t>
  </si>
  <si>
    <t>HROMEI DORINA PAULINA</t>
  </si>
  <si>
    <t>MAGAZ. gr5(M)</t>
  </si>
  <si>
    <t>ILICA PETRU</t>
  </si>
  <si>
    <t>ALECSA CONSTANTIN</t>
  </si>
  <si>
    <t>LUPASCU ALEXANDRU</t>
  </si>
  <si>
    <t>COJOCARIU OVIDIU EMIL</t>
  </si>
  <si>
    <t>GORCEAC VIOREL</t>
  </si>
  <si>
    <t>BARBOSELU DAN</t>
  </si>
  <si>
    <t>PUIU DAN</t>
  </si>
  <si>
    <t>COJOCARIU PETRU</t>
  </si>
  <si>
    <t>ROTARIU BENONI</t>
  </si>
  <si>
    <t>AILOAIE ROMEO IOAN</t>
  </si>
  <si>
    <t>AMARITEI LOREDANA</t>
  </si>
  <si>
    <t>POINARIU LACRAMIOARA</t>
  </si>
  <si>
    <t>TOFAN VASILICA</t>
  </si>
  <si>
    <t>NECULAIEVICI VASILE</t>
  </si>
  <si>
    <t>MUN.NEC.I gr2</t>
  </si>
  <si>
    <t>TOMESCU LAURA MONICA</t>
  </si>
  <si>
    <t>CENTRUL DE RECUPERARE ŞI REABILITARE PERSOANE CU HANDICAP POJORÎTA</t>
  </si>
  <si>
    <t>FEDIUC NICOLETA DANIELA</t>
  </si>
  <si>
    <t>BALAN ELENA</t>
  </si>
  <si>
    <t>TIMPAU GABRIELA</t>
  </si>
  <si>
    <t>CANDREA GEORGETA</t>
  </si>
  <si>
    <t>STRAJERIU MARINELA</t>
  </si>
  <si>
    <t>MAGAZ. gr3(M)</t>
  </si>
  <si>
    <t>BEDRULE CONSTANTIN</t>
  </si>
  <si>
    <t>PORCILESCU RADU</t>
  </si>
  <si>
    <t>FLOCEA DRAGOS</t>
  </si>
  <si>
    <t>BARGOAN IOAN</t>
  </si>
  <si>
    <t>PAZNIC gr4</t>
  </si>
  <si>
    <t>POENARU GRUIA</t>
  </si>
  <si>
    <t>PRUNDEAN VASILE</t>
  </si>
  <si>
    <t>CARLOANTA DANUT</t>
  </si>
  <si>
    <t>CARLOANTA GABRIEL LUCIAN</t>
  </si>
  <si>
    <t>BARGOAN MARIA</t>
  </si>
  <si>
    <t>JUCAN MARIA</t>
  </si>
  <si>
    <t>ANITAN LUMINITA</t>
  </si>
  <si>
    <t>BRANZILA IOAN</t>
  </si>
  <si>
    <t>HASNES DORINA</t>
  </si>
  <si>
    <t>MUN.CAL.II gr.3</t>
  </si>
  <si>
    <t>1/2 MUN.NEC.I gr.5</t>
  </si>
  <si>
    <t>RAIA MARIA</t>
  </si>
  <si>
    <t>MUN.NEC.I gr5</t>
  </si>
  <si>
    <t>CENTRUL DE RECUPERARE SI REABILITARE NEUROPSIHIATRICĂ  "O NOUĂ ŞANSĂ" TODIREŞTI</t>
  </si>
  <si>
    <t>TOMA MARA</t>
  </si>
  <si>
    <t>BADIU MIHAELA-VALERIA</t>
  </si>
  <si>
    <t>BADALUTA ILIE-CRISTIAN</t>
  </si>
  <si>
    <t>CEPOI COSTEL</t>
  </si>
  <si>
    <t>NICA CRISTEA</t>
  </si>
  <si>
    <t>BUCULEI GHEORGHE</t>
  </si>
  <si>
    <t>BOCANCEA-STAFIE NICOLETA</t>
  </si>
  <si>
    <t>RAPAN ADRIANA-NICOLETA</t>
  </si>
  <si>
    <t>BADALUTA AURORA</t>
  </si>
  <si>
    <t>PENTIUC DANIEL-IONEL</t>
  </si>
  <si>
    <t>PENTILESCU DUMITRU</t>
  </si>
  <si>
    <t>CAJVANEAN ADRIAN-IONUT</t>
  </si>
  <si>
    <t>MUN.CAL.IV gr.1</t>
  </si>
  <si>
    <t>CENTRUL DE RECUPERARE ŞI REABILITARE NEUROPSIHIATRICĂ COSTÎNA</t>
  </si>
  <si>
    <t>COCIRLA ZENOVIA</t>
  </si>
  <si>
    <t>JALBA MANUELA-PARASCHIVA</t>
  </si>
  <si>
    <t>CAJVANEAN GHEORGHE-MITICA</t>
  </si>
  <si>
    <t>CRACIUNESCU ION</t>
  </si>
  <si>
    <t>SAVUT FLORIN</t>
  </si>
  <si>
    <t>TEODOROVICI VASILE</t>
  </si>
  <si>
    <t>LELCU SORIN</t>
  </si>
  <si>
    <t>ALEXANDRIUC GHEORGHE</t>
  </si>
  <si>
    <t>DOLINSCHI VASILE</t>
  </si>
  <si>
    <t>PRICOP NICOLAI</t>
  </si>
  <si>
    <t>DRAGOI IOAN</t>
  </si>
  <si>
    <t>AMARANDEI CONSTANTIN-MIRCEA</t>
  </si>
  <si>
    <t>MEDVICHI IOAN</t>
  </si>
  <si>
    <t>BUTNAR VICTORITA-MARIANA</t>
  </si>
  <si>
    <t>URICIUC VASILE</t>
  </si>
  <si>
    <t>ROMASCAN DOMNICA</t>
  </si>
  <si>
    <t>SELIUC MARICICA</t>
  </si>
  <si>
    <t>POPOVICI GHEORGHE</t>
  </si>
  <si>
    <t>ALEXANDRIUC CORNELIA-VERONICA</t>
  </si>
  <si>
    <t>BAITAN NICOLAE</t>
  </si>
  <si>
    <t>BOCANCEA-STAFIE CRISTINEL-ILIE</t>
  </si>
  <si>
    <t>BUCULEI ILIE</t>
  </si>
  <si>
    <t>CRACIUNESCU CONSTANTIN</t>
  </si>
  <si>
    <t>BUTNAR GHEORGHE</t>
  </si>
  <si>
    <t>ROZNOVAN LILIANA</t>
  </si>
  <si>
    <t>ROZNOVAN ILIE</t>
  </si>
  <si>
    <t>IGNATESCU VIORICA</t>
  </si>
  <si>
    <t>PANTIR DUMITRU</t>
  </si>
  <si>
    <t>TOMASCU MATEI-VALICA</t>
  </si>
  <si>
    <t>CAJVANEAN IONEL DANUT</t>
  </si>
  <si>
    <t>HAIDAU RODICA</t>
  </si>
  <si>
    <t>MUN.CAL.IV gr.3</t>
  </si>
  <si>
    <t>CAJVANEAN MARIUS-CATALIN</t>
  </si>
  <si>
    <t>MAGAZINER, gr.5</t>
  </si>
  <si>
    <t>Val, Spor</t>
  </si>
  <si>
    <t>MARIUTA VIOREL</t>
  </si>
  <si>
    <t>|----</t>
  </si>
  <si>
    <t>|------</t>
  </si>
  <si>
    <t>|---------------------------------------------------|</t>
  </si>
  <si>
    <t>------------------------------------------------------------</t>
  </si>
  <si>
    <t>|----------</t>
  </si>
  <si>
    <t>|----|</t>
  </si>
  <si>
    <t>----</t>
  </si>
  <si>
    <t>--------------------</t>
  </si>
  <si>
    <t>|----------|</t>
  </si>
  <si>
    <t xml:space="preserve"> Marca</t>
  </si>
  <si>
    <t>Gra-</t>
  </si>
  <si>
    <t>Val. Spor</t>
  </si>
  <si>
    <t>datia</t>
  </si>
  <si>
    <t>BOLOGAN TATIANA</t>
  </si>
  <si>
    <t>COND.VATAMATOAR  15%</t>
  </si>
  <si>
    <t>BALAN LENUTA</t>
  </si>
  <si>
    <t>CIUBOTARU ELEONORA DORINA</t>
  </si>
  <si>
    <t>VACANT (FRON M) B</t>
  </si>
  <si>
    <t>CIUBOTARU VALERIU</t>
  </si>
  <si>
    <t>LUPU MIHAELA</t>
  </si>
  <si>
    <t>HLIHOR MARIANA</t>
  </si>
  <si>
    <t>ROTARU ILIANA</t>
  </si>
  <si>
    <t>TOMA ELENA</t>
  </si>
  <si>
    <t>EMANOIL NICOLAE</t>
  </si>
  <si>
    <t>TOFAN TUDORITA</t>
  </si>
  <si>
    <t>SIMION OVIDIU</t>
  </si>
  <si>
    <t>CONSTANTINOVICI NICOLAE</t>
  </si>
  <si>
    <t>MOROSANU MIHAI</t>
  </si>
  <si>
    <t>NISTOR MIHAI</t>
  </si>
  <si>
    <t>POPOVICI VIOREL TOADER</t>
  </si>
  <si>
    <t>VARARIU CONSTANTIN</t>
  </si>
  <si>
    <t>COCA IOAN</t>
  </si>
  <si>
    <t>ZAHARIA GHEORGHE</t>
  </si>
  <si>
    <t>FILIP GHEORGHE</t>
  </si>
  <si>
    <t>SAVOAIA NICOLAE-VICTOR</t>
  </si>
  <si>
    <t>SOFER I gr2</t>
  </si>
  <si>
    <t>APOPEI DUMITRU</t>
  </si>
  <si>
    <t>CAPRA GABRIEL</t>
  </si>
  <si>
    <t>CHITICARIU DANIELA</t>
  </si>
  <si>
    <t>ATKENSON MIHAI</t>
  </si>
  <si>
    <t>DAVIDEL CORNEL</t>
  </si>
  <si>
    <t>COSTIN ION</t>
  </si>
  <si>
    <t>ALDEA MIHAI</t>
  </si>
  <si>
    <t>MOGIRZAN PETRUTA</t>
  </si>
  <si>
    <t>BAESU PETRU</t>
  </si>
  <si>
    <t>PLACINTA PETRU</t>
  </si>
  <si>
    <t>FLOREA IONEL</t>
  </si>
  <si>
    <t>MOGIRZAN PAVEL</t>
  </si>
  <si>
    <t>URSULESCU AUREL</t>
  </si>
  <si>
    <t>CONDOR IACOB</t>
  </si>
  <si>
    <t>IACOBESCU IONEL</t>
  </si>
  <si>
    <t>TOFAN ADRIAN MARINEL</t>
  </si>
  <si>
    <t>EDU NECULAI</t>
  </si>
  <si>
    <t>PUSLAU FLORIN</t>
  </si>
  <si>
    <t>BLANARI VASILE</t>
  </si>
  <si>
    <t>PAVALOAIA MARIA</t>
  </si>
  <si>
    <t>PRUNDEANU MIOARA</t>
  </si>
  <si>
    <t>MIHAI TRAIAN</t>
  </si>
  <si>
    <t>IANUS VASILE</t>
  </si>
  <si>
    <t>VODA STEFAN</t>
  </si>
  <si>
    <t>BAISANU PETRU</t>
  </si>
  <si>
    <t>MOVILEANU DORU</t>
  </si>
  <si>
    <t>PRUNDEANU NINA</t>
  </si>
  <si>
    <t>BRADATANU CONSTANTIN</t>
  </si>
  <si>
    <t>NECULAIE EUGENIA</t>
  </si>
  <si>
    <t>TOPLICEANU ILEANA</t>
  </si>
  <si>
    <t>COZMA LACRAMIOARA</t>
  </si>
  <si>
    <t>TURCANU ELENA-LILIANA</t>
  </si>
  <si>
    <t>URSULESCU RODICA</t>
  </si>
  <si>
    <t>FLOREA LENUTA</t>
  </si>
  <si>
    <t>CROITORIU MELEXINA LILIANA</t>
  </si>
  <si>
    <t>BAISANU MIHAELA VALERIA</t>
  </si>
  <si>
    <t>GRANDL AUGUSTIN ROBERT</t>
  </si>
  <si>
    <t>SIMION FLORIN</t>
  </si>
  <si>
    <t>MUN.CAL.III gr.2</t>
  </si>
  <si>
    <t>UNGUREANU PETRONELA ALINA</t>
  </si>
  <si>
    <t>CHIRIAC NECULAI</t>
  </si>
  <si>
    <t>HLIHOR MIHAI</t>
  </si>
  <si>
    <t>ASAFTEI CONSTANTIN</t>
  </si>
  <si>
    <t>DARABAN DANIELA</t>
  </si>
  <si>
    <t>CIOBAN PETRU EMIL</t>
  </si>
  <si>
    <t>APOPEI DANIEL DUMITRU</t>
  </si>
  <si>
    <t>NISTOR VALERIA</t>
  </si>
  <si>
    <t>OPREA COSMIN CONSTANTIN</t>
  </si>
  <si>
    <t>MUN.CAL.IV baza</t>
  </si>
  <si>
    <t>NOROCEL VASILE</t>
  </si>
  <si>
    <t>GIDEA VASILE</t>
  </si>
  <si>
    <t>COJOCARIU FLORIN</t>
  </si>
  <si>
    <t>SACALIUC VASILE</t>
  </si>
  <si>
    <t>STEFANESCU CONSTANTIN</t>
  </si>
  <si>
    <t>MUN.NEC.I gr3</t>
  </si>
  <si>
    <t>CENTRUL DE RECUPERARE SI REABILITARE NEUROPSIHIATRICĂ   SASCA MICĂ</t>
  </si>
  <si>
    <t>Serviciul resurse umane,</t>
  </si>
  <si>
    <t>Şef serviciu,</t>
  </si>
  <si>
    <t xml:space="preserve">        Hermeniuc Cristina</t>
  </si>
  <si>
    <t>Serviciul buget salarizare,</t>
  </si>
  <si>
    <t xml:space="preserve">              Viorel Chirilă</t>
  </si>
  <si>
    <t>cons.sup.</t>
  </si>
  <si>
    <t>cons.prin.</t>
  </si>
  <si>
    <t>cons.as.</t>
  </si>
  <si>
    <t>cons.deb.</t>
  </si>
  <si>
    <t>model Brateanu</t>
  </si>
  <si>
    <t>model Amarghioalei</t>
  </si>
  <si>
    <t>ref.sp.sup.</t>
  </si>
  <si>
    <t>SSD</t>
  </si>
  <si>
    <t>Sal.maj.25%</t>
  </si>
  <si>
    <t>val.sp.maj.</t>
  </si>
  <si>
    <t>ref.sup.</t>
  </si>
  <si>
    <t>ref.prin.</t>
  </si>
  <si>
    <t>ref.as.</t>
  </si>
  <si>
    <t>ref.deb.</t>
  </si>
  <si>
    <t>(vetuca)</t>
  </si>
  <si>
    <t>Denumire funcţie</t>
  </si>
  <si>
    <t>Nivel studii</t>
  </si>
  <si>
    <t>Salariul de bază</t>
  </si>
  <si>
    <t>M;G</t>
  </si>
  <si>
    <t>condiţii munca</t>
  </si>
  <si>
    <t>Membrii comisiilor de evaluare, inclusiv preşedintele, au dreptul la o indemnizaţie de şedinţă, echivalentă cu 1% din indemnizaţia preşedintelui Consiliului Judeţean Suceava, conform art. 85 alin.(7) din Legea nr. 448/2006 privind protecţia şi promovarea drepturilor persoanelor cu handicap.</t>
  </si>
  <si>
    <t>Preşedintele şi membrii comisiei pentru protecţia copilului, precum şi secretarul acestora, constituite potrivit legii, au dreptul la o indemnizaţie de şedinţă echivalentă cu 1% din indemnizaţia preşedintelui Consiliului Judeţean Suceava, conform art.115 alin.(3) din Legea nr. 272/2004 (r1) privind protecţia şi promovarea drepturilor copilului.</t>
  </si>
  <si>
    <t>Asistent social principal,Psiholog principal, gradaţia 2</t>
  </si>
  <si>
    <t>Asistent social principal,Psiholog principal, gradaţia 3</t>
  </si>
  <si>
    <t>Asistent social principal,Psiholog principal, gradaţia 4</t>
  </si>
  <si>
    <t>Asistent social principal,Psiholog principal, gradaţia 5</t>
  </si>
  <si>
    <t>Asistent social specialist, Psiholog specialist, gradaţia 2</t>
  </si>
  <si>
    <t>Asistent social specialist, Psiholog specialist, gradaţia 3</t>
  </si>
  <si>
    <t>Asistent social specialist, Psiholog specialist, gradaţia 4</t>
  </si>
  <si>
    <t>Asistent social specialist, Psiholog specialist, gradaţia 5</t>
  </si>
  <si>
    <t>Asistent social practicant, Psiholog practicant,gradaţia 0</t>
  </si>
  <si>
    <t>Asistent social practicant, Psiholog practicant,gradaţia 1</t>
  </si>
  <si>
    <t>Asistent social practicant, Psiholog practicant,gradaţia 2</t>
  </si>
  <si>
    <t>Asistent social practicant, Psiholog practicant,gradaţia 3</t>
  </si>
  <si>
    <t>Asistent social practicant, Psiholog practicant,gradaţia 4</t>
  </si>
  <si>
    <t>Asistent social practicant, Psiholog practicant,gradaţia 5</t>
  </si>
  <si>
    <t>Logoped,  kinetoterapeut, psihopedagog, terapeut ocupaţional; principal, gradaţia 2</t>
  </si>
  <si>
    <t>Logoped,  kinetoterapeut, psihopedagog, terapeut ocupaţional; principal, gradaţia 3</t>
  </si>
  <si>
    <t>Logoped,  kinetoterapeut, psihopedagog, terapeut ocupaţional; principal, gradaţia 4</t>
  </si>
  <si>
    <t>Logoped,  kinetoterapeut, psihopedagog, terapeut ocupaţional; principal, gradaţia 5</t>
  </si>
  <si>
    <t>Logoped, kinetoterapeut, psihopedagog, terapeut ocupaţional, gradaţia 0</t>
  </si>
  <si>
    <t>Logoped, kinetoterapeut, psihopedagog, terapeut ocupaţional, gradaţia 1</t>
  </si>
  <si>
    <t>Logoped, kinetoterapeut, psihopedagog, terapeut ocupaţional, gradaţia 3</t>
  </si>
  <si>
    <t>Logoped, kinetoterapeut, psihopedagog, terapeut ocupaţional, gradaţia 4</t>
  </si>
  <si>
    <t>Logoped, kinetoterapeut, psihopedagog, terapeut ocupaţional, gradaţia 5</t>
  </si>
  <si>
    <t>Logoped, kinetoterapeut, psihopedagog, terapeut ocupaţional; debutant, gradaţia 0</t>
  </si>
  <si>
    <t>Educator principal, gradaţia 2</t>
  </si>
  <si>
    <t>Educator principal, gradaţia 3</t>
  </si>
  <si>
    <t>Educator principal, gradaţia 4</t>
  </si>
  <si>
    <t>Educator principal, gradaţia 5</t>
  </si>
  <si>
    <t>Educator, gradaţia 1</t>
  </si>
  <si>
    <t>Educator, gradaţia 2</t>
  </si>
  <si>
    <t>Educator, gradaţia 3</t>
  </si>
  <si>
    <t>Educator, gradaţia 4</t>
  </si>
  <si>
    <t>Educator, principal, gradaţia 3</t>
  </si>
  <si>
    <t>Educator, principal, gradaţia 5</t>
  </si>
  <si>
    <t>Educator,   principal, gradaţia 3</t>
  </si>
  <si>
    <t>Educator,   principal, gradaţia 4</t>
  </si>
  <si>
    <t>Educator,   principal, gradaţia 5</t>
  </si>
  <si>
    <t>Educator,  gradaţia 3</t>
  </si>
  <si>
    <t>Educator,  Instructor de educaţie, Instructor de ergoterapie,  pedagog de recuperare; principal, gradaţia 2</t>
  </si>
  <si>
    <t>Educator,  Instructor de educaţie, Instructor de ergoterapie,  pedagog de recuperare; principal, gradaţia 3</t>
  </si>
  <si>
    <t>Educator,  Instructor de educaţie, Instructor de ergoterapie,  pedagog de recuperare; principal, gradaţia 4</t>
  </si>
  <si>
    <t>Educator,  Instructor de educaţie, Instructor de ergoterapie,  pedagog de recuperare; principal, gradaţia 5</t>
  </si>
  <si>
    <t>Educator, Instructor de educaţie,Instructor de ergoterapie,  pedagog de recuperare, gradaţia 1</t>
  </si>
  <si>
    <t>Educator, Instructor de educaţie,Instructor de ergoterapie,  pedagog de recuperare, gradaţia 2</t>
  </si>
  <si>
    <t>Educator, Instructor de educaţie,Instructor de ergoterapie,  pedagog de recuperare, gradaţia 3</t>
  </si>
  <si>
    <t>Educator, Instructor de educaţie,Instructor de ergoterapie,  pedagog de recuperare, gradaţia 4</t>
  </si>
  <si>
    <t>Educator, Instructor de educaţie,Instructor de ergoterapie,  pedagog de recuperare, gradaţia 5</t>
  </si>
  <si>
    <t>Educator, Instructor de educaţie, Instructor de ergoterapie,  pedagog de recuperare,  debutant, gradaţia 0</t>
  </si>
  <si>
    <t>Instructor de ergoterapie, art terapeut, pedagog de recuperare; principal, gradaţia 5</t>
  </si>
  <si>
    <t>Infirmieră, gradaţia 0</t>
  </si>
  <si>
    <t>Infirmieră, gradaţia 1</t>
  </si>
  <si>
    <t>Infirmieră, gradaţia 2</t>
  </si>
  <si>
    <t>Infirmieră, gradaţia 3</t>
  </si>
  <si>
    <t>Infirmieră, gradaţia 4</t>
  </si>
  <si>
    <t>Infirmieră, gradaţia 5</t>
  </si>
  <si>
    <t>Supraveghetor de noapte, gradaţia 1</t>
  </si>
  <si>
    <t>Supraveghetor de noapte, gradaţia 2</t>
  </si>
  <si>
    <t>Supraveghetor de noapte, gradaţia 3</t>
  </si>
  <si>
    <t>Supraveghetor de noapte, gradaţia 4</t>
  </si>
  <si>
    <t>Supraveghetor de noapte, gradaţia 5</t>
  </si>
  <si>
    <t>Asistent medical,  principal,gradaţia 4</t>
  </si>
  <si>
    <t>spor handicap</t>
  </si>
  <si>
    <t>valoare condiţii munca</t>
  </si>
  <si>
    <t>1/2 Medic primar, gradația 5</t>
  </si>
  <si>
    <t>1/2 Medic</t>
  </si>
  <si>
    <t>Asistent social debutant, Psiholog stagiar, gradaţia 3</t>
  </si>
  <si>
    <t>Educator, gradaţia 5</t>
  </si>
  <si>
    <t>Educator, gradaţia 0</t>
  </si>
  <si>
    <t>Logoped, kinetoterapeut, psihopedagog, terapeut ocupaţional, gradaţia 2</t>
  </si>
  <si>
    <t xml:space="preserve"> Medic primar, gradația 5</t>
  </si>
  <si>
    <t>Spor încordare psihică /Spor persoane cu handicap</t>
  </si>
  <si>
    <t xml:space="preserve">Personalul care exercită activitatea de control financiar preventiv, pe perioada de exercitare a acesteia, beneficiază de o majorare a salariului de bază cu 10%,  conform prevederilor art.15 din Legea-cadru nr. 153/2017 privind salarizarea personalului plătit din fonduri publice, cu modificarile si completarile ulterioare. </t>
  </si>
  <si>
    <t>Consilier,expert,  grad profesional superior, gradaţia 5 (activitatea de control financiar preventiv)</t>
  </si>
  <si>
    <t>Consilier, grad profesional superior, gradaţia 4(activitatea de control financiar preventiv)</t>
  </si>
  <si>
    <t>Consilier, expert, grad profesional superior, gradaţia 3</t>
  </si>
  <si>
    <t>Consilier, grad profesional superior, gradaţia 5</t>
  </si>
  <si>
    <t>spor ore noapte</t>
  </si>
  <si>
    <t>spor tură</t>
  </si>
  <si>
    <t>Pentru activitatea desfăşurată în cadrul comisiei paritare,președintele, membrii şi secretarul acesteia au dreptul la un spor lunar reprezentând 1% din salariul de bază al fiecăruia, conform art.33 din Hotărârea Guvernului nr. 833/2007, privind normele de organizare și funcționare a comisiilor paritare și încheierea acordurilor colective, cu modificarile si completarile ulterioare.</t>
  </si>
  <si>
    <t>În conformitate cu prevederile art.1 alin.2 din Ordonanța de urgență a Guvernului nr.8/2009 privind acordarea voucherelor de vacanță, cu modificarile si completarile ulterioare și ale art.3  alin.2 din  Hotărârea Guvernului nr.215/2009 pentru aprobarea Normelor metodologice privind acordarea tichetelor de vacanță, cu modificarile si completarile ulterioare, funcționarii publici și personalul contractual din cadrul DGASPC Suceava primesc vouchere de vacanță în valoare de 1450 lei pentru un salariat.</t>
  </si>
  <si>
    <t>Consilier, grad profesional superior, gradaţia 5 ( activitatea prestată în proiecte finanţate din fonduri europene)</t>
  </si>
  <si>
    <t>condiţii deosebite (stres sau risc)</t>
  </si>
  <si>
    <t>Pentru activitatea desfăşurată în cadrul comisiei de disciplină, membrii și  secretarul acesteia precum și persoanele desemnate să efectueze cercetarea administrativă  în condiţiile prevăzute la art. 31 din Hotărârea Guvernului nr. 1344/2007, au dreptul la o indemnizaţie lunară de 1%, conform art.17 al prezentei hotărâri, care se aplică la salariul de bază al fiecăruia şi se acordă în lunile în care comisia de disciplină îşi desfăşoară activitatea, respectiv în lunile în care persoanele din cadrul corpului de control au efectuat cercetarea administrativă. Sporul lunar se acordă de autoritatea sau instituţia publică în cadrul căreia îşi desfăşoară activitatea persoanele menţionate, pe gradația 0 certificării de către preşedintele comisiei a desfăşurării activităţii comisiei pe luna respectivă.</t>
  </si>
  <si>
    <t>Îngrijitoare, gradația 0</t>
  </si>
  <si>
    <t>Îngrijitoare, gradația 1</t>
  </si>
  <si>
    <t>Îngrijitoare, gradaţia 2</t>
  </si>
  <si>
    <t>Îngrijitoare, gradaţia 3</t>
  </si>
  <si>
    <t>Îngrijitoare, gradaţia 4</t>
  </si>
  <si>
    <t>Îngrijitoare, gradaţia 5</t>
  </si>
  <si>
    <t xml:space="preserve">În anul 2020,  indemnizația de hrană acordată funcționarilor publici și personalului contractual din cadrul Direcţiei Generale de Asistenţă Socială şi Protecţia Copilului a Judeţului Suceava,se menține la nivelul din anul 2019, conform prevederilor art.36 alin.(6) din Ordonanţa de urgenţă nr. 114 din 28 decembrie 2018 privind instituirea unor măsuri în domeniul investiţiilor publice şi a unor măsuri fiscal-bugetare, modificarea şi completarea unor acte normative şi prorogarea unor termene, modificată de Ordonanţa de urgenţă nr. 1 din 6 ianuarie 2020 privind unele măsuri fiscal-bugetare şi pentru modificarea şi completarea unor acte normative.
 Indemnizația de hrană  se acordă lunar, proporțional cu timpul efectiv lucrat în luna anterioară.  
 În situația în care veniturile salariale ale angajaților, incluzând indemnizația de hrană depășesc nivelul indemnizației lunare a funcției de vicepreședinte, acestea se limitează la nivelul indemnizației vicepreședintelui consiliului județean.
</t>
  </si>
  <si>
    <t>1/ 2 consilier juridic  gradul IA, gradația2</t>
  </si>
  <si>
    <t>1/2Medic specialist, gradația5</t>
  </si>
  <si>
    <t>1/2Medic specialist, gradația2</t>
  </si>
  <si>
    <t>ASISTENT MATERNAL PROFESIONIST, gradația5-1COPIL CU DIZABILITĂŢI</t>
  </si>
  <si>
    <t>ASISTENT MATERNAL PROFESIONIST, gradația4-1COPIL CU DIZABILITĂŢI</t>
  </si>
  <si>
    <t>ASISTENT MATERNAL PROFESIONIST, gradația3-1COPIL CU DIZABILITĂŢI</t>
  </si>
  <si>
    <t>ASISTENT MATERNAL PROFESIONIST, gradația2-1COPIL CU DIZABILITĂŢI</t>
  </si>
  <si>
    <t>ASISTENT MATERNAL PROFESIONIST, gradația1-1COPIL CU DIZABILITĂŢI</t>
  </si>
  <si>
    <t>ASISTENT MATERNAL PROFESIONIST, gradația5-2COPII CU DIZABILITĂŢI</t>
  </si>
  <si>
    <t>ASISTENT MATERNAL PROFESIONIST, gradația3-2COPII CU DIZABILITĂŢI</t>
  </si>
  <si>
    <t>Şef serviciu</t>
  </si>
  <si>
    <t>Asistent social principal, Psiholog principal, gradaţia 2</t>
  </si>
  <si>
    <t>Director executiv, gradul II</t>
  </si>
  <si>
    <t>Director executiv adjunct, gradul II</t>
  </si>
  <si>
    <t>Director executiv adjunct, gradul II                           (activitatea de control financiar preventiv)</t>
  </si>
  <si>
    <t>Șef birou, gradul II</t>
  </si>
  <si>
    <t>Șef serviciu, gradul II</t>
  </si>
  <si>
    <t>Șef serviciu, gradul II  (activitatea de control financiar preventiv)</t>
  </si>
  <si>
    <t>Șef serviciu, gradul II (activitatea de control financiar preventiv și activitatea prestată în proiecte finanţate din fonduri europene)</t>
  </si>
  <si>
    <t>Auditor, grad profesional superior, gradaţia 5</t>
  </si>
  <si>
    <t>Referent de specialitate, grad profesional superior, gradaţia 5</t>
  </si>
  <si>
    <t>Referent, grad profesional superior, gradaţia 5</t>
  </si>
  <si>
    <t>Consilier, consilier juridic, expert, Inspector, grad profesional superior, gradaţia 3</t>
  </si>
  <si>
    <t>Consilier, consilier juridic, expert, Inspector, grad profesional superior, gradaţia 2</t>
  </si>
  <si>
    <t>Consilier, consilier juridic, expert, Inspector, grad profesional principal, gradaţia 5</t>
  </si>
  <si>
    <t>Consilier, consilier juridic, expert, Inspector, grad profesional principal, gradaţia 4</t>
  </si>
  <si>
    <t>Consilier, consilier juridic, expert, Inspector, grad profesional principal, gradaţia 3</t>
  </si>
  <si>
    <t>Consilier, consilier juridic, expert, Inspector, grad profesional principal, gradaţia 2</t>
  </si>
  <si>
    <t>Consilier, consilier juridic, expert, Inspector, grad profesional principal, gradaţia 1</t>
  </si>
  <si>
    <t>Consilier, consilier juridic, expert, Inspector, grad profesional asistent, gradaţia 5</t>
  </si>
  <si>
    <t>Consilier, consilier juridic, expert, Inspector, grad profesional asistent, gradaţia 4</t>
  </si>
  <si>
    <t>Consilier, consilier juridic, expert, Inspector, grad profesional asistent, gradaţia 3</t>
  </si>
  <si>
    <t>Consilier, consilier juridic, expert, Inspector, grad profesional asistent, gradaţia 2</t>
  </si>
  <si>
    <t>Consilier, consilier juridic, expert, Inspector, grad profesional asistent, gradaţia 1</t>
  </si>
  <si>
    <t>Inspector  de specialitate IA gradația5</t>
  </si>
  <si>
    <t>1/2 Inspector  de specialitate IA gradația5</t>
  </si>
  <si>
    <t>Inspector  de specialitate IA gradația4</t>
  </si>
  <si>
    <t>Inspector  de specialitate IA gradația3</t>
  </si>
  <si>
    <t>Inspector  de specialitate I gr5</t>
  </si>
  <si>
    <t>Inspector  de specialitate I gr4</t>
  </si>
  <si>
    <t>Inspector  de specialitate I gr3</t>
  </si>
  <si>
    <t>Inspector  de specialitate I gradația 2</t>
  </si>
  <si>
    <t>Inspector  de specialitate I gradația 1</t>
  </si>
  <si>
    <t>Inspector  de specialitate II gradația 5</t>
  </si>
  <si>
    <t>Inspector  de specialitate II gradația 4</t>
  </si>
  <si>
    <t>Inspector  de specialitate II gradația 3</t>
  </si>
  <si>
    <t>Inspector  de specialitate II gradația 2</t>
  </si>
  <si>
    <t>Inspector  de specialitate II gradația 1</t>
  </si>
  <si>
    <t>Consilier juridic I gradația2</t>
  </si>
  <si>
    <t>Administrator I gradația5</t>
  </si>
  <si>
    <t>Administrator II gradația5</t>
  </si>
  <si>
    <t>Șofer I gradația5</t>
  </si>
  <si>
    <t>Șofer I gradația4</t>
  </si>
  <si>
    <t>Șofer I gradația3</t>
  </si>
  <si>
    <t>Șofer I gradația2</t>
  </si>
  <si>
    <t>Șofer I gradația1</t>
  </si>
  <si>
    <t>Referent IA gradația5</t>
  </si>
  <si>
    <t>Referent IA gradația4</t>
  </si>
  <si>
    <t>Referent IA gradația3</t>
  </si>
  <si>
    <t>Referent IA gradația2</t>
  </si>
  <si>
    <t>Referent IA gradația1</t>
  </si>
  <si>
    <t>Referent I gradația5</t>
  </si>
  <si>
    <t>Referent I gradația4</t>
  </si>
  <si>
    <t>Referent I gradația3</t>
  </si>
  <si>
    <t>Referent I gradația2</t>
  </si>
  <si>
    <t>Referent I gradația1</t>
  </si>
  <si>
    <t>Referent II gradația5</t>
  </si>
  <si>
    <t>Referent II gradația4</t>
  </si>
  <si>
    <t>Referent II gradația3</t>
  </si>
  <si>
    <t>Referent II gradația2</t>
  </si>
  <si>
    <t>Referent II gradația1</t>
  </si>
  <si>
    <t>Referent II gradația 0</t>
  </si>
  <si>
    <t>Magaziner, gradația5</t>
  </si>
  <si>
    <t>Muncitor calificat I gradația5</t>
  </si>
  <si>
    <t>Muncitor calificat I gradația4</t>
  </si>
  <si>
    <t>Muncitor calificat I gradația3</t>
  </si>
  <si>
    <t>Muncitor calificatI gradația2</t>
  </si>
  <si>
    <t>Muncitor calificat I gradația1</t>
  </si>
  <si>
    <t>Muncitor calificat II gradația5</t>
  </si>
  <si>
    <t>Muncitor calificat II gradația4</t>
  </si>
  <si>
    <t>Muncitor calificat II gradația3</t>
  </si>
  <si>
    <t>Muncitor calificat II gradația2</t>
  </si>
  <si>
    <t>Muncitor calificat II gradația1</t>
  </si>
  <si>
    <t>Muncitor calificat III gradația5</t>
  </si>
  <si>
    <t>Muncitor calificat III gradația4</t>
  </si>
  <si>
    <t>Muncitor calificat III gradația3</t>
  </si>
  <si>
    <t>Muncitor calificat III gradația2</t>
  </si>
  <si>
    <t>Muncitor calificat III gradația1</t>
  </si>
  <si>
    <t>Muncitor calificat IV gradația5</t>
  </si>
  <si>
    <t>Muncitor calificat IV gradația4</t>
  </si>
  <si>
    <t>Muncitor calificat IV gradația3</t>
  </si>
  <si>
    <t>Muncitor calificat IV gradația2</t>
  </si>
  <si>
    <t>Muncitor calificat IV gradația1</t>
  </si>
  <si>
    <t>Muncitor calificat IV gradația 0</t>
  </si>
  <si>
    <t>Muncitor necalificat I, gradația5</t>
  </si>
  <si>
    <t>Muncitor necalificat I, gradația4</t>
  </si>
  <si>
    <t>Muncitor necalificat I, gradația3</t>
  </si>
  <si>
    <t>Muncitor necalificat I, gradația2</t>
  </si>
  <si>
    <t>Muncitor necalificat I, gradația1</t>
  </si>
  <si>
    <t>Muncitor necalificat I, gradația 0</t>
  </si>
  <si>
    <t>Paznic, gradația5</t>
  </si>
  <si>
    <t>Paznic, gradația4</t>
  </si>
  <si>
    <t>Paznic, gradația3</t>
  </si>
  <si>
    <t>Paznic, gradația2</t>
  </si>
  <si>
    <t>Șef  centru, gradul II</t>
  </si>
  <si>
    <t>Coordonator personal de specialitate, gradul II</t>
  </si>
  <si>
    <t xml:space="preserve"> Masor; principal, gradaţia 5</t>
  </si>
  <si>
    <t>Masor gradaţia 2</t>
  </si>
  <si>
    <t>Asistent medical principal, gradația 2</t>
  </si>
  <si>
    <t>Asistent medical principal, gradația 3</t>
  </si>
  <si>
    <t>Asistent medical principal, gradația 4</t>
  </si>
  <si>
    <t>Asistent medical principal, gradația 5</t>
  </si>
  <si>
    <t>Asistent medical, gradația 0</t>
  </si>
  <si>
    <t>Asistent medical, gradația 1</t>
  </si>
  <si>
    <t>Asistent medical, gradația 2</t>
  </si>
  <si>
    <t>Asistent medical, gradația 3</t>
  </si>
  <si>
    <t>Asistent medical, gradația 4</t>
  </si>
  <si>
    <t>Asistent medical, gradația 5</t>
  </si>
  <si>
    <t>Asistent social specialist, gradaţia 3</t>
  </si>
  <si>
    <t>Personalul care și desfășoară activitatea fără întrerupere, în trei ture, precum şi personalul care lucrează în două ture în sistem de 12 cu 24 pot primi, în locul sporului pentru munca prestată în timpul nopţii, prevăzut la art. 20 din prezenta lege, un spor de 15% (din salariul de bază aferent lunii decembrie 2018) pentru orele lucrate în cele trei, respectiv două ture,  conform prevederilor art. 1, alin (1) din Cap.II al Anexei nr. 2 - Legea nr. 153/2017, cu modificarile si completarile ulterioare și ale prevederilor art. 34. alin. (2) din O.U.G. nr. 114/2018, cu modificările și completările ulterioare.</t>
  </si>
  <si>
    <t>Personalul care, potrivit programului normal de lucru, îşi desfăşoară activitatea între orele 22,00 şi 6,00 beneficiază, pentru orele lucrate în acest interval, de un spor pentru munca prestată în timpul nopţii de 25% (din salariul de bază aferent lunii decembrie 2018), dacă timpul astfel lucrat reprezintă cel puţin 3 ore de noapte din timpul normal de lucru, conform prevederilor art.20 alin.(1) din Legea-cadru nr. 153 2017 privind salarizarea personalului plătit din fonduri publice, cu modificarile si completarile ulterioare și ale prevederilor art. 34. alin. (2) din O.U.G. nr. 114/2018, cu modificările și completările ulterioare.</t>
  </si>
  <si>
    <t>Notă: Salariile de bază pentru funcționarii publici și personalul contractual din cadrul familiei ocupaționale "Administrație" sunt stabilite prin hotărâre a Consiliului Județean Suceava, conform prevederilor art.11 din Legea-cadru nr. 153/ 2017 privind salarizarea personalului plătit din fonduri publice, cu modificarile și completările ulterioare, fără a depăşi nivelul indemnizaţiei lunare a vicepreşedintelui Consiliului Judeţean Suceava.</t>
  </si>
  <si>
    <t xml:space="preserve">Conform Hotărârii Guvernului nr. 751/2018,  pentru persoanele care, în conformitate cu certificatul de încadrare în grad de handicap sunt încadrate în grad de handicap grav sau accentuat de oricare tip prevăzut de art. 86 alin. (2) din Legea nr. 448/2006 privind protecţia şi promovarea drepturilor persoanelor cu handicap, republicată, cu modificările şi completările ulterioare, beneficiază, pentru activitatea desfăşurată în cadrul programului normal de lucru, de un spor de 15% din salariul de bază, prevăzut la art. 22 din Legea-cadru nr. 153/2017 privind salarizarea personalului plătit din fonduri publice, cu modificările şi completările ulterioare și conform prevederilor art. 34. alin. (2) din O.U.G. nr. 114/2018, cu modificările și completările ulterioare.
</t>
  </si>
  <si>
    <t>Cuantumul sporurilor, care fac parte, potrivit legii, din salariul brut lunar, de care beneficiază personalul, se menţine cel mult la nivelul cuantumului acordat pentru luna decembrie 2019, în măsura în care personalul ocupă aceeaşi funcţie şi îşi desfăşoară activitatea în aceleaşi condiţii, conform prevederilor art. 34 alin.(2) din Ordonanţa de urgenţă nr. 114/ 2018 privind instituirea unor măsuri în domeniul investiţiilor publice şi a unor măsuri fiscal-bugetare, modificarea şi completarea unor acte normative şi prorogarea unor termene, modificată de Ordonanţa de urgenţă nr. 1 din 6 ianuarie 2020 privind unele măsuri fiscal-bugetare şi pentru modificarea şi completarea unor acte normative.</t>
  </si>
  <si>
    <t>ASISTENT MATERNAL PROFESIONIST, gradația5-1COPIL fără dizabilități +1 COPIL DIZABILITĂŢI</t>
  </si>
  <si>
    <t>ASISTENT MATERNAL PROFESIONIST, gradația4-1COPIL fără dizabilități +1 COPIL DIZABILITĂŢI</t>
  </si>
  <si>
    <t>ASISTENT MATERNAL PROFESIONIST, gradația3-1COPIL fără dizabilități +1 COPIL DIZABILITĂŢI</t>
  </si>
  <si>
    <t>ASISTENT MATERNAL PROFESIONIST, gradația5-1COPIL fără dizabilități +2 COPII DIZAB</t>
  </si>
  <si>
    <t>ASISTENT MATERNAL PROFESIONIST, gradația4-1COPIL fără dizabilități +2 COPII DIZAB</t>
  </si>
  <si>
    <t>ASISTENT MATERNAL PROFESIONIST, gradația5 -      1 COPIL fără dizabilități</t>
  </si>
  <si>
    <t>ASISTENT MATERNAL PROFESIONIST, gradația4-       1 COPIL fără dizabilități</t>
  </si>
  <si>
    <t>ASISTENT MATERNAL PROFESIONIST, gradația3-        1 COPIL fără dizabilități</t>
  </si>
  <si>
    <t>ASISTENT MATERNAL PROFESIONIST, gradația2-       1 COPIL fără dizabilități</t>
  </si>
  <si>
    <t>ASISTENT MATERNAL PROFESIONIST, gradația1-        1 COPIL fără dizabilități</t>
  </si>
  <si>
    <t>ASISTENT MATERNAL PROFESIONIST, gradația 0-      1 COPIL fără dizabilități</t>
  </si>
  <si>
    <t>ASISTENT MATERNAL PROFESIONIST, gradația5-        2 COPII fără dizabilități</t>
  </si>
  <si>
    <t>ASISTENT MATERNAL PROFESIONIST, gradația4-        2 COPII fără dizabilități</t>
  </si>
  <si>
    <t>ASISTENT MATERNAL PROFESIONIST, gradația3-       2 COPII fără dizabilități</t>
  </si>
  <si>
    <t>ASISTENT MATERNAL PROFESIONIST, gradația2-        2 COPII fără dizabilități</t>
  </si>
  <si>
    <t>ASISTENT MATERNAL PROFESIONIST, gradația1-        2 COPII fără dizabilități</t>
  </si>
  <si>
    <t>Spor handicap</t>
  </si>
  <si>
    <t>Asistent medical debutant, gradația 0</t>
  </si>
  <si>
    <t>Asistent medical debutant, gradația 1</t>
  </si>
  <si>
    <t>Consilier, consilier achiziții publice, consilier juridic, expert, Inspector, grad profesional superior, gradaţia 5</t>
  </si>
  <si>
    <t>Consilier, consilier achiziții publice,consilier juridic, expert, Inspector, grad profesional superior, gradaţia 4</t>
  </si>
  <si>
    <t>Consilier, grad profesional superior, gradaţia 4         (activitatea prestată în proiecte finanţate din fonduri europene)</t>
  </si>
  <si>
    <t xml:space="preserve">LISTA FUNCȚIILOR DIN CADRUL DIRECŢIEI GENERALE DE ASISTENŢĂ SOCIALĂ ŞI PROTECŢIA COPILULUI A JUDEŢULUI SUCEAVA ȘI DREPTURILE SALARIALE STABILITE CONFORM LEGII NR.153/2017 PRIVIND SALARIZAREA  PERSONALULUI PLĂTIT DIN FONDURI PUBLICE, LA DATA DE  30 MARTIE 2020
</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</si>
</sst>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Red]0"/>
    <numFmt numFmtId="177" formatCode="0_);[Red]\(0\)"/>
    <numFmt numFmtId="178" formatCode="0_ "/>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42">
    <font>
      <sz val="10"/>
      <name val="Arial"/>
      <family val="2"/>
    </font>
    <font>
      <sz val="8"/>
      <name val="Arial"/>
      <family val="2"/>
    </font>
    <font>
      <b/>
      <sz val="10"/>
      <name val="Arial"/>
      <family val="2"/>
    </font>
    <font>
      <sz val="9"/>
      <name val="Arial"/>
      <family val="2"/>
    </font>
    <font>
      <sz val="10"/>
      <color indexed="10"/>
      <name val="Arial"/>
      <family val="2"/>
    </font>
    <font>
      <b/>
      <sz val="8"/>
      <name val="Arial"/>
      <family val="2"/>
    </font>
    <font>
      <b/>
      <sz val="9"/>
      <name val="Arial"/>
      <family val="2"/>
    </font>
    <font>
      <sz val="9"/>
      <color indexed="8"/>
      <name val="Times New Roman"/>
      <family val="1"/>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1"/>
      <color theme="1"/>
      <name val="新細明體"/>
      <family val="1"/>
    </font>
    <font>
      <sz val="11"/>
      <color theme="0"/>
      <name val="新細明體"/>
      <family val="1"/>
    </font>
    <font>
      <sz val="11"/>
      <color rgb="FF9C0006"/>
      <name val="新細明體"/>
      <family val="1"/>
    </font>
    <font>
      <b/>
      <sz val="11"/>
      <color rgb="FFFA7D00"/>
      <name val="新細明體"/>
      <family val="1"/>
    </font>
    <font>
      <b/>
      <sz val="11"/>
      <color theme="0"/>
      <name val="新細明體"/>
      <family val="1"/>
    </font>
    <font>
      <i/>
      <sz val="11"/>
      <color rgb="FF7F7F7F"/>
      <name val="新細明體"/>
      <family val="1"/>
    </font>
    <font>
      <sz val="11"/>
      <color rgb="FF006100"/>
      <name val="新細明體"/>
      <family val="1"/>
    </font>
    <font>
      <b/>
      <sz val="15"/>
      <color theme="3"/>
      <name val="新細明體"/>
      <family val="1"/>
    </font>
    <font>
      <b/>
      <sz val="13"/>
      <color theme="3"/>
      <name val="新細明體"/>
      <family val="1"/>
    </font>
    <font>
      <b/>
      <sz val="11"/>
      <color theme="3"/>
      <name val="新細明體"/>
      <family val="1"/>
    </font>
    <font>
      <sz val="11"/>
      <color rgb="FF3F3F76"/>
      <name val="新細明體"/>
      <family val="1"/>
    </font>
    <font>
      <sz val="11"/>
      <color rgb="FFFA7D00"/>
      <name val="新細明體"/>
      <family val="1"/>
    </font>
    <font>
      <sz val="11"/>
      <color rgb="FF9C6500"/>
      <name val="新細明體"/>
      <family val="1"/>
    </font>
    <font>
      <b/>
      <sz val="11"/>
      <color rgb="FF3F3F3F"/>
      <name val="新細明體"/>
      <family val="1"/>
    </font>
    <font>
      <b/>
      <sz val="18"/>
      <color theme="3"/>
      <name val="新細明體"/>
      <family val="1"/>
    </font>
    <font>
      <b/>
      <sz val="11"/>
      <color theme="1"/>
      <name val="新細明體"/>
      <family val="1"/>
    </font>
    <font>
      <sz val="11"/>
      <color rgb="FFFF0000"/>
      <name val="新細明體"/>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0">
    <xf numFmtId="0" fontId="0" fillId="0" borderId="0" xfId="0" applyAlignment="1">
      <alignment/>
    </xf>
    <xf numFmtId="0" fontId="0" fillId="0" borderId="10" xfId="0" applyBorder="1" applyAlignment="1">
      <alignment/>
    </xf>
    <xf numFmtId="0" fontId="2"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left"/>
    </xf>
    <xf numFmtId="0" fontId="2" fillId="0" borderId="14" xfId="0" applyFont="1" applyBorder="1" applyAlignment="1">
      <alignment/>
    </xf>
    <xf numFmtId="0" fontId="0" fillId="0" borderId="14" xfId="0" applyBorder="1"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0" borderId="0" xfId="0" applyFont="1" applyAlignment="1">
      <alignment/>
    </xf>
    <xf numFmtId="0" fontId="2" fillId="0" borderId="13" xfId="0" applyFont="1" applyBorder="1" applyAlignment="1">
      <alignment/>
    </xf>
    <xf numFmtId="0" fontId="2" fillId="0" borderId="0" xfId="0" applyFont="1" applyAlignment="1">
      <alignment/>
    </xf>
    <xf numFmtId="2" fontId="0" fillId="0" borderId="10" xfId="0" applyNumberFormat="1" applyBorder="1" applyAlignment="1">
      <alignment/>
    </xf>
    <xf numFmtId="2" fontId="0" fillId="0" borderId="0" xfId="0" applyNumberFormat="1" applyAlignment="1">
      <alignment/>
    </xf>
    <xf numFmtId="0" fontId="0" fillId="0" borderId="10" xfId="0" applyBorder="1" applyAlignment="1">
      <alignment wrapText="1"/>
    </xf>
    <xf numFmtId="0" fontId="0" fillId="0" borderId="10" xfId="0" applyBorder="1" applyAlignment="1">
      <alignment horizontal="lef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0" xfId="0" applyFont="1" applyBorder="1" applyAlignment="1">
      <alignment/>
    </xf>
    <xf numFmtId="176" fontId="0" fillId="0" borderId="10" xfId="0" applyNumberFormat="1" applyBorder="1" applyAlignment="1">
      <alignment/>
    </xf>
    <xf numFmtId="1" fontId="0" fillId="0" borderId="10" xfId="0" applyNumberFormat="1" applyBorder="1" applyAlignment="1">
      <alignment/>
    </xf>
    <xf numFmtId="0" fontId="0" fillId="0" borderId="10" xfId="0" applyFill="1" applyBorder="1" applyAlignment="1">
      <alignment/>
    </xf>
    <xf numFmtId="0" fontId="0" fillId="0" borderId="10" xfId="0" applyFill="1" applyBorder="1" applyAlignment="1">
      <alignment horizontal="left" vertical="center" wrapText="1"/>
    </xf>
    <xf numFmtId="0" fontId="0" fillId="0" borderId="0" xfId="0" applyFill="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0" fillId="0" borderId="12" xfId="0" applyBorder="1" applyAlignment="1">
      <alignment/>
    </xf>
    <xf numFmtId="0" fontId="2" fillId="0" borderId="16"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7" fontId="0" fillId="0" borderId="0" xfId="0" applyNumberFormat="1" applyAlignment="1">
      <alignment/>
    </xf>
    <xf numFmtId="177" fontId="2" fillId="0" borderId="11" xfId="0" applyNumberFormat="1" applyFont="1" applyBorder="1" applyAlignment="1">
      <alignment horizontal="center"/>
    </xf>
    <xf numFmtId="177" fontId="2" fillId="0" borderId="12" xfId="0" applyNumberFormat="1" applyFont="1" applyBorder="1" applyAlignment="1">
      <alignment horizontal="center"/>
    </xf>
    <xf numFmtId="177" fontId="0" fillId="0" borderId="10" xfId="0" applyNumberFormat="1" applyBorder="1" applyAlignment="1">
      <alignment/>
    </xf>
    <xf numFmtId="177" fontId="0" fillId="0" borderId="14" xfId="0" applyNumberFormat="1" applyBorder="1" applyAlignment="1">
      <alignment/>
    </xf>
    <xf numFmtId="177" fontId="2" fillId="0" borderId="0" xfId="0" applyNumberFormat="1" applyFont="1" applyAlignment="1">
      <alignment/>
    </xf>
    <xf numFmtId="177" fontId="2" fillId="0" borderId="13" xfId="0" applyNumberFormat="1" applyFont="1" applyBorder="1" applyAlignment="1">
      <alignment/>
    </xf>
    <xf numFmtId="177" fontId="0" fillId="0" borderId="10" xfId="0" applyNumberFormat="1" applyFill="1" applyBorder="1" applyAlignment="1">
      <alignment/>
    </xf>
    <xf numFmtId="177" fontId="2" fillId="0" borderId="13" xfId="0" applyNumberFormat="1" applyFont="1" applyBorder="1" applyAlignment="1">
      <alignment horizontal="left"/>
    </xf>
    <xf numFmtId="177" fontId="0" fillId="0" borderId="13" xfId="0" applyNumberFormat="1" applyBorder="1" applyAlignment="1">
      <alignment/>
    </xf>
    <xf numFmtId="177" fontId="0" fillId="0" borderId="0" xfId="0" applyNumberFormat="1" applyFont="1" applyBorder="1" applyAlignment="1">
      <alignment horizontal="center"/>
    </xf>
    <xf numFmtId="177" fontId="0" fillId="0" borderId="12" xfId="0" applyNumberFormat="1" applyBorder="1" applyAlignment="1">
      <alignment/>
    </xf>
    <xf numFmtId="178" fontId="0" fillId="0" borderId="0" xfId="0" applyNumberFormat="1" applyAlignment="1">
      <alignment/>
    </xf>
    <xf numFmtId="3"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32" borderId="0" xfId="0" applyFill="1" applyAlignment="1">
      <alignment/>
    </xf>
    <xf numFmtId="0" fontId="4" fillId="32" borderId="0" xfId="0" applyFont="1" applyFill="1" applyAlignment="1">
      <alignment/>
    </xf>
    <xf numFmtId="178" fontId="4" fillId="32" borderId="0" xfId="0" applyNumberFormat="1" applyFont="1" applyFill="1" applyAlignment="1">
      <alignment/>
    </xf>
    <xf numFmtId="178" fontId="0" fillId="32" borderId="0" xfId="0" applyNumberFormat="1" applyFill="1" applyAlignment="1">
      <alignment/>
    </xf>
    <xf numFmtId="0" fontId="3" fillId="0" borderId="10" xfId="0" applyFont="1" applyBorder="1" applyAlignment="1">
      <alignment/>
    </xf>
    <xf numFmtId="177" fontId="0" fillId="0" borderId="0" xfId="0" applyNumberFormat="1" applyBorder="1" applyAlignment="1">
      <alignment/>
    </xf>
    <xf numFmtId="0" fontId="3" fillId="0" borderId="0" xfId="0" applyFont="1" applyBorder="1" applyAlignment="1">
      <alignment/>
    </xf>
    <xf numFmtId="0" fontId="0" fillId="0" borderId="14" xfId="0" applyBorder="1" applyAlignment="1">
      <alignment/>
    </xf>
    <xf numFmtId="177" fontId="0" fillId="0" borderId="14" xfId="0" applyNumberFormat="1" applyBorder="1" applyAlignment="1">
      <alignment/>
    </xf>
    <xf numFmtId="0" fontId="0" fillId="0" borderId="17" xfId="0" applyBorder="1" applyAlignment="1">
      <alignment/>
    </xf>
    <xf numFmtId="177" fontId="0" fillId="0" borderId="17" xfId="0" applyNumberFormat="1" applyBorder="1" applyAlignment="1">
      <alignment/>
    </xf>
    <xf numFmtId="177" fontId="0" fillId="32" borderId="0" xfId="0" applyNumberFormat="1" applyFill="1" applyAlignment="1">
      <alignment/>
    </xf>
    <xf numFmtId="177" fontId="0" fillId="32" borderId="10" xfId="0" applyNumberFormat="1" applyFill="1" applyBorder="1" applyAlignment="1">
      <alignment/>
    </xf>
    <xf numFmtId="177" fontId="0" fillId="32" borderId="14" xfId="0" applyNumberFormat="1" applyFill="1" applyBorder="1" applyAlignment="1">
      <alignment/>
    </xf>
    <xf numFmtId="177" fontId="0" fillId="32" borderId="17" xfId="0" applyNumberFormat="1" applyFill="1" applyBorder="1" applyAlignment="1">
      <alignment/>
    </xf>
    <xf numFmtId="0" fontId="0" fillId="32" borderId="14" xfId="0" applyFill="1" applyBorder="1" applyAlignment="1">
      <alignment/>
    </xf>
    <xf numFmtId="0" fontId="3" fillId="0" borderId="18" xfId="0" applyFont="1" applyFill="1" applyBorder="1" applyAlignment="1">
      <alignment/>
    </xf>
    <xf numFmtId="0" fontId="0" fillId="0" borderId="0" xfId="0" applyFill="1" applyBorder="1" applyAlignment="1">
      <alignment/>
    </xf>
    <xf numFmtId="177" fontId="0" fillId="32" borderId="0" xfId="0" applyNumberFormat="1" applyFill="1" applyBorder="1" applyAlignment="1">
      <alignment/>
    </xf>
    <xf numFmtId="177" fontId="0" fillId="33" borderId="0" xfId="0" applyNumberFormat="1" applyFill="1" applyAlignment="1">
      <alignment/>
    </xf>
    <xf numFmtId="0" fontId="3" fillId="0" borderId="14" xfId="0" applyFont="1" applyBorder="1" applyAlignment="1">
      <alignment/>
    </xf>
    <xf numFmtId="0" fontId="3" fillId="0" borderId="17" xfId="0" applyFont="1" applyBorder="1" applyAlignment="1">
      <alignment/>
    </xf>
    <xf numFmtId="177" fontId="0" fillId="32" borderId="13" xfId="0" applyNumberFormat="1" applyFill="1" applyBorder="1" applyAlignment="1">
      <alignment/>
    </xf>
    <xf numFmtId="0" fontId="2" fillId="32" borderId="11" xfId="0" applyFont="1" applyFill="1" applyBorder="1" applyAlignment="1">
      <alignment/>
    </xf>
    <xf numFmtId="0" fontId="2" fillId="32" borderId="12" xfId="0" applyFont="1" applyFill="1" applyBorder="1" applyAlignment="1">
      <alignment/>
    </xf>
    <xf numFmtId="0" fontId="0" fillId="32" borderId="10" xfId="0" applyFill="1" applyBorder="1" applyAlignment="1">
      <alignment/>
    </xf>
    <xf numFmtId="0" fontId="0" fillId="32" borderId="14" xfId="0" applyFill="1" applyBorder="1" applyAlignment="1">
      <alignment/>
    </xf>
    <xf numFmtId="0" fontId="0" fillId="32" borderId="17" xfId="0" applyFill="1" applyBorder="1" applyAlignment="1">
      <alignment/>
    </xf>
    <xf numFmtId="0" fontId="2" fillId="32" borderId="0" xfId="0" applyFont="1" applyFill="1" applyAlignment="1">
      <alignment/>
    </xf>
    <xf numFmtId="0" fontId="2" fillId="32" borderId="13" xfId="0" applyFont="1" applyFill="1" applyBorder="1" applyAlignment="1">
      <alignment/>
    </xf>
    <xf numFmtId="0" fontId="0" fillId="32" borderId="0" xfId="0" applyFill="1" applyBorder="1" applyAlignment="1">
      <alignment/>
    </xf>
    <xf numFmtId="0" fontId="2" fillId="32" borderId="13" xfId="0" applyFont="1" applyFill="1" applyBorder="1" applyAlignment="1">
      <alignment horizontal="left"/>
    </xf>
    <xf numFmtId="0" fontId="0" fillId="32" borderId="13" xfId="0" applyFill="1" applyBorder="1" applyAlignment="1">
      <alignment/>
    </xf>
    <xf numFmtId="0" fontId="0" fillId="32" borderId="0" xfId="0" applyFont="1" applyFill="1" applyBorder="1" applyAlignment="1">
      <alignment/>
    </xf>
    <xf numFmtId="0" fontId="0" fillId="32" borderId="13" xfId="0" applyFont="1" applyFill="1" applyBorder="1" applyAlignment="1">
      <alignment/>
    </xf>
    <xf numFmtId="0" fontId="0" fillId="32" borderId="12" xfId="0" applyFill="1" applyBorder="1" applyAlignment="1">
      <alignment/>
    </xf>
    <xf numFmtId="1" fontId="0" fillId="0" borderId="0" xfId="0" applyNumberFormat="1" applyAlignment="1">
      <alignment/>
    </xf>
    <xf numFmtId="0" fontId="2" fillId="34" borderId="0" xfId="0" applyFont="1" applyFill="1" applyAlignment="1">
      <alignment horizontal="left"/>
    </xf>
    <xf numFmtId="0" fontId="0" fillId="34" borderId="0" xfId="0" applyFont="1" applyFill="1" applyAlignment="1">
      <alignment/>
    </xf>
    <xf numFmtId="0" fontId="1" fillId="35" borderId="0" xfId="0" applyFont="1" applyFill="1" applyAlignment="1">
      <alignment horizontal="center" vertical="center" wrapText="1"/>
    </xf>
    <xf numFmtId="0" fontId="1" fillId="35" borderId="0" xfId="0" applyFont="1" applyFill="1" applyAlignment="1">
      <alignment horizontal="center" vertical="center"/>
    </xf>
    <xf numFmtId="0" fontId="1" fillId="35" borderId="0" xfId="0" applyFont="1" applyFill="1" applyAlignment="1">
      <alignment/>
    </xf>
    <xf numFmtId="0" fontId="3" fillId="35" borderId="0" xfId="0" applyFont="1" applyFill="1" applyAlignment="1">
      <alignment horizontal="center" vertical="center"/>
    </xf>
    <xf numFmtId="0" fontId="3" fillId="35" borderId="0" xfId="0" applyFont="1" applyFill="1" applyAlignment="1">
      <alignment horizontal="center" vertical="center" wrapText="1"/>
    </xf>
    <xf numFmtId="0" fontId="0" fillId="35" borderId="0" xfId="0" applyFont="1" applyFill="1" applyAlignment="1">
      <alignment/>
    </xf>
    <xf numFmtId="0" fontId="3" fillId="35"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3" fillId="35" borderId="10" xfId="0" applyFont="1" applyFill="1" applyBorder="1" applyAlignment="1">
      <alignment horizontal="center" vertical="center"/>
    </xf>
    <xf numFmtId="177" fontId="3" fillId="35" borderId="10" xfId="0" applyNumberFormat="1" applyFont="1" applyFill="1" applyBorder="1" applyAlignment="1">
      <alignment horizontal="center" vertical="center"/>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xf>
    <xf numFmtId="0" fontId="0" fillId="35" borderId="10" xfId="0" applyFont="1" applyFill="1" applyBorder="1" applyAlignment="1">
      <alignment horizontal="center" vertical="center"/>
    </xf>
    <xf numFmtId="0" fontId="0" fillId="35" borderId="0" xfId="0" applyFont="1" applyFill="1" applyBorder="1" applyAlignment="1">
      <alignment horizontal="center"/>
    </xf>
    <xf numFmtId="0" fontId="0" fillId="35" borderId="0" xfId="0" applyFont="1" applyFill="1" applyAlignment="1">
      <alignment horizontal="center"/>
    </xf>
    <xf numFmtId="1" fontId="3" fillId="35" borderId="10" xfId="0" applyNumberFormat="1" applyFont="1" applyFill="1" applyBorder="1" applyAlignment="1">
      <alignment horizontal="center"/>
    </xf>
    <xf numFmtId="0" fontId="0" fillId="35" borderId="0" xfId="0" applyFont="1" applyFill="1" applyBorder="1" applyAlignment="1">
      <alignment horizontal="center"/>
    </xf>
    <xf numFmtId="0" fontId="0" fillId="35" borderId="10" xfId="0" applyFont="1" applyFill="1" applyBorder="1" applyAlignment="1">
      <alignment horizontal="center"/>
    </xf>
    <xf numFmtId="1" fontId="3" fillId="35" borderId="10" xfId="0" applyNumberFormat="1" applyFont="1" applyFill="1" applyBorder="1" applyAlignment="1">
      <alignment horizontal="center" vertical="center"/>
    </xf>
    <xf numFmtId="1" fontId="3" fillId="35" borderId="15" xfId="0" applyNumberFormat="1" applyFont="1" applyFill="1" applyBorder="1" applyAlignment="1">
      <alignment horizontal="center" vertical="center" wrapText="1"/>
    </xf>
    <xf numFmtId="1" fontId="3" fillId="35" borderId="10" xfId="0" applyNumberFormat="1" applyFont="1" applyFill="1" applyBorder="1" applyAlignment="1">
      <alignment horizontal="center" vertical="center"/>
    </xf>
    <xf numFmtId="1" fontId="3" fillId="35" borderId="15" xfId="0" applyNumberFormat="1" applyFont="1" applyFill="1" applyBorder="1" applyAlignment="1">
      <alignment horizontal="center" vertical="center" wrapText="1"/>
    </xf>
    <xf numFmtId="9" fontId="3" fillId="35" borderId="10" xfId="0" applyNumberFormat="1" applyFont="1" applyFill="1" applyBorder="1" applyAlignment="1">
      <alignment horizontal="center" vertical="center" wrapText="1"/>
    </xf>
    <xf numFmtId="0" fontId="7"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1" fontId="3" fillId="35" borderId="10" xfId="0" applyNumberFormat="1" applyFont="1" applyFill="1" applyBorder="1" applyAlignment="1">
      <alignment horizontal="center" vertical="center" wrapText="1"/>
    </xf>
    <xf numFmtId="0" fontId="0" fillId="35" borderId="11" xfId="0" applyFont="1" applyFill="1" applyBorder="1" applyAlignment="1">
      <alignment horizontal="center" vertical="center"/>
    </xf>
    <xf numFmtId="0" fontId="0" fillId="35" borderId="11" xfId="0" applyFont="1" applyFill="1" applyBorder="1" applyAlignment="1">
      <alignment horizontal="center"/>
    </xf>
    <xf numFmtId="0" fontId="0" fillId="35" borderId="0" xfId="0" applyFont="1" applyFill="1" applyAlignment="1">
      <alignment horizontal="center"/>
    </xf>
    <xf numFmtId="0" fontId="1" fillId="35" borderId="10" xfId="0" applyFont="1" applyFill="1" applyBorder="1" applyAlignment="1">
      <alignment horizontal="center" vertical="center"/>
    </xf>
    <xf numFmtId="0" fontId="1" fillId="35" borderId="0" xfId="0" applyFont="1" applyFill="1" applyBorder="1" applyAlignment="1">
      <alignment horizontal="center"/>
    </xf>
    <xf numFmtId="0" fontId="1" fillId="35" borderId="10" xfId="0" applyFont="1" applyFill="1" applyBorder="1" applyAlignment="1">
      <alignment horizontal="center"/>
    </xf>
    <xf numFmtId="0" fontId="7" fillId="35" borderId="10" xfId="0" applyFont="1" applyFill="1" applyBorder="1" applyAlignment="1">
      <alignment horizontal="center" vertical="top" wrapText="1"/>
    </xf>
    <xf numFmtId="1" fontId="3" fillId="35" borderId="11" xfId="0" applyNumberFormat="1" applyFont="1" applyFill="1" applyBorder="1" applyAlignment="1">
      <alignment horizontal="center" vertical="center"/>
    </xf>
    <xf numFmtId="0" fontId="1" fillId="35" borderId="11" xfId="0" applyFont="1" applyFill="1" applyBorder="1" applyAlignment="1">
      <alignment horizontal="center"/>
    </xf>
    <xf numFmtId="0" fontId="1" fillId="35" borderId="19" xfId="0" applyFont="1" applyFill="1" applyBorder="1" applyAlignment="1">
      <alignment horizontal="center"/>
    </xf>
    <xf numFmtId="0" fontId="7" fillId="35" borderId="10" xfId="0" applyFont="1" applyFill="1" applyBorder="1" applyAlignment="1">
      <alignment horizontal="left" vertical="top" wrapText="1"/>
    </xf>
    <xf numFmtId="0" fontId="1" fillId="35" borderId="12" xfId="0" applyFont="1" applyFill="1" applyBorder="1" applyAlignment="1">
      <alignment horizontal="center"/>
    </xf>
    <xf numFmtId="0" fontId="3" fillId="35" borderId="10" xfId="0" applyFont="1" applyFill="1" applyBorder="1" applyAlignment="1">
      <alignment horizontal="center"/>
    </xf>
    <xf numFmtId="0" fontId="5" fillId="35" borderId="1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 fillId="35" borderId="0" xfId="0" applyFont="1" applyFill="1" applyBorder="1" applyAlignment="1">
      <alignment/>
    </xf>
    <xf numFmtId="0" fontId="1" fillId="35" borderId="10" xfId="0" applyFont="1" applyFill="1" applyBorder="1" applyAlignment="1">
      <alignment horizontal="center" vertical="center" wrapText="1"/>
    </xf>
    <xf numFmtId="0" fontId="1" fillId="35" borderId="10" xfId="0" applyFont="1" applyFill="1" applyBorder="1" applyAlignment="1">
      <alignment vertical="top" wrapText="1"/>
    </xf>
    <xf numFmtId="1" fontId="1" fillId="35" borderId="10" xfId="0" applyNumberFormat="1" applyFont="1" applyFill="1" applyBorder="1" applyAlignment="1">
      <alignment horizontal="center" vertical="center" wrapText="1"/>
    </xf>
    <xf numFmtId="0" fontId="1" fillId="35" borderId="0" xfId="0" applyFont="1" applyFill="1" applyBorder="1" applyAlignment="1">
      <alignment horizontal="center" vertical="top" wrapText="1"/>
    </xf>
    <xf numFmtId="0" fontId="5" fillId="35" borderId="0" xfId="0" applyFont="1" applyFill="1" applyBorder="1" applyAlignment="1">
      <alignment wrapText="1"/>
    </xf>
    <xf numFmtId="0" fontId="1" fillId="35" borderId="12" xfId="0" applyFont="1" applyFill="1" applyBorder="1" applyAlignment="1">
      <alignment horizontal="center" vertical="center" wrapText="1"/>
    </xf>
    <xf numFmtId="0" fontId="1" fillId="35" borderId="0" xfId="0" applyFont="1" applyFill="1" applyBorder="1" applyAlignment="1">
      <alignment horizontal="center" vertical="center"/>
    </xf>
    <xf numFmtId="0" fontId="6" fillId="35" borderId="0" xfId="0" applyFont="1" applyFill="1" applyBorder="1" applyAlignment="1">
      <alignment horizontal="center" vertical="center" wrapText="1"/>
    </xf>
    <xf numFmtId="0" fontId="2" fillId="0" borderId="14" xfId="0" applyFont="1" applyBorder="1" applyAlignment="1">
      <alignment horizontal="left"/>
    </xf>
    <xf numFmtId="0" fontId="2" fillId="0" borderId="10"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lef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xf>
    <xf numFmtId="0" fontId="0" fillId="0" borderId="14" xfId="0" applyBorder="1" applyAlignment="1">
      <alignment horizontal="left"/>
    </xf>
    <xf numFmtId="0" fontId="2" fillId="0" borderId="17" xfId="0" applyFont="1" applyBorder="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left"/>
    </xf>
    <xf numFmtId="177" fontId="2" fillId="0" borderId="11" xfId="0" applyNumberFormat="1" applyFont="1" applyBorder="1" applyAlignment="1">
      <alignment horizontal="center" wrapText="1"/>
    </xf>
    <xf numFmtId="177" fontId="2" fillId="0" borderId="12" xfId="0" applyNumberFormat="1" applyFont="1" applyBorder="1" applyAlignment="1">
      <alignment horizontal="center" wrapText="1"/>
    </xf>
    <xf numFmtId="0" fontId="2" fillId="34" borderId="0" xfId="0" applyFont="1" applyFill="1" applyAlignment="1">
      <alignment horizontal="left"/>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0" xfId="0" applyFont="1" applyFill="1" applyAlignment="1">
      <alignment horizontal="center" vertical="center" wrapText="1"/>
    </xf>
    <xf numFmtId="0" fontId="6" fillId="35" borderId="0" xfId="0" applyFont="1" applyFill="1" applyBorder="1" applyAlignment="1">
      <alignment horizontal="center" vertical="center" wrapText="1"/>
    </xf>
    <xf numFmtId="0" fontId="1" fillId="35" borderId="0" xfId="0" applyNumberFormat="1" applyFont="1" applyFill="1" applyAlignment="1">
      <alignment horizontal="left" vertical="center" wrapText="1"/>
    </xf>
    <xf numFmtId="0" fontId="1" fillId="35"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805"/>
  <sheetViews>
    <sheetView showGridLines="0" zoomScalePageLayoutView="0" workbookViewId="0" topLeftCell="A400">
      <selection activeCell="F33" sqref="F33"/>
    </sheetView>
  </sheetViews>
  <sheetFormatPr defaultColWidth="9.140625" defaultRowHeight="12.75"/>
  <cols>
    <col min="1" max="1" width="4.140625" style="0" customWidth="1"/>
    <col min="2" max="2" width="5.7109375" style="0" customWidth="1"/>
    <col min="3" max="3" width="29.140625" style="0" customWidth="1"/>
    <col min="4" max="4" width="18.140625" style="0" customWidth="1"/>
    <col min="5" max="5" width="7.57421875" style="0" bestFit="1" customWidth="1"/>
    <col min="6" max="6" width="7.57421875" style="36" customWidth="1"/>
    <col min="7" max="7" width="6.57421875" style="52" customWidth="1"/>
    <col min="8" max="8" width="4.57421875" style="0" bestFit="1" customWidth="1"/>
    <col min="9" max="9" width="24.8515625" style="0" bestFit="1" customWidth="1"/>
    <col min="10" max="11" width="5.57421875" style="0" customWidth="1"/>
    <col min="12" max="12" width="7.7109375" style="0" customWidth="1"/>
    <col min="13" max="13" width="6.8515625" style="0" customWidth="1"/>
  </cols>
  <sheetData>
    <row r="1" spans="1:10" ht="12.75">
      <c r="A1" t="s">
        <v>10</v>
      </c>
      <c r="B1" t="s">
        <v>11</v>
      </c>
      <c r="C1" t="s">
        <v>12</v>
      </c>
      <c r="J1" t="s">
        <v>219</v>
      </c>
    </row>
    <row r="3" spans="1:9" ht="12.75">
      <c r="A3" s="146" t="s">
        <v>273</v>
      </c>
      <c r="B3" s="146"/>
      <c r="C3" s="146"/>
      <c r="D3" s="146"/>
      <c r="E3" s="146"/>
      <c r="F3" s="146"/>
      <c r="G3" s="146"/>
      <c r="H3" s="146"/>
      <c r="I3" s="146"/>
    </row>
    <row r="4" spans="1:9" ht="12.75">
      <c r="A4" s="156" t="s">
        <v>220</v>
      </c>
      <c r="B4" s="156"/>
      <c r="C4" s="156"/>
      <c r="D4" s="156"/>
      <c r="E4" s="156"/>
      <c r="F4" s="156"/>
      <c r="G4" s="156"/>
      <c r="H4" s="156"/>
      <c r="I4" s="156"/>
    </row>
    <row r="5" spans="1:13" s="3" customFormat="1" ht="12.75">
      <c r="A5" s="147" t="s">
        <v>274</v>
      </c>
      <c r="B5" s="3" t="s">
        <v>227</v>
      </c>
      <c r="C5" s="152" t="s">
        <v>223</v>
      </c>
      <c r="D5" s="3" t="s">
        <v>13</v>
      </c>
      <c r="E5" s="154" t="s">
        <v>224</v>
      </c>
      <c r="F5" s="157" t="s">
        <v>685</v>
      </c>
      <c r="G5" s="75" t="s">
        <v>229</v>
      </c>
      <c r="H5" s="3" t="s">
        <v>14</v>
      </c>
      <c r="I5" s="154" t="s">
        <v>15</v>
      </c>
      <c r="J5" s="147" t="s">
        <v>578</v>
      </c>
      <c r="K5" s="147" t="s">
        <v>686</v>
      </c>
      <c r="L5" s="144" t="s">
        <v>231</v>
      </c>
      <c r="M5" s="144" t="s">
        <v>221</v>
      </c>
    </row>
    <row r="6" spans="1:13" s="4" customFormat="1" ht="12.75">
      <c r="A6" s="148"/>
      <c r="B6" s="4" t="s">
        <v>228</v>
      </c>
      <c r="C6" s="153"/>
      <c r="D6" s="4" t="s">
        <v>16</v>
      </c>
      <c r="E6" s="155"/>
      <c r="F6" s="158"/>
      <c r="G6" s="76" t="s">
        <v>230</v>
      </c>
      <c r="H6" s="4" t="s">
        <v>17</v>
      </c>
      <c r="I6" s="155"/>
      <c r="J6" s="148"/>
      <c r="K6" s="148"/>
      <c r="L6" s="144"/>
      <c r="M6" s="144"/>
    </row>
    <row r="7" spans="1:13" s="1" customFormat="1" ht="12.75">
      <c r="A7" s="1">
        <v>1</v>
      </c>
      <c r="B7" s="1">
        <v>558</v>
      </c>
      <c r="C7" s="1" t="s">
        <v>20</v>
      </c>
      <c r="D7" s="1" t="s">
        <v>21</v>
      </c>
      <c r="E7" s="1">
        <v>3507</v>
      </c>
      <c r="F7" s="39">
        <f>SUM(E7*1.25)</f>
        <v>4383.75</v>
      </c>
      <c r="G7" s="77">
        <v>4384</v>
      </c>
      <c r="H7" s="1" t="s">
        <v>18</v>
      </c>
      <c r="I7" s="1" t="s">
        <v>272</v>
      </c>
      <c r="J7" s="1">
        <v>526</v>
      </c>
      <c r="K7" s="56">
        <f>ROUND(0.15*F7,0)</f>
        <v>658</v>
      </c>
      <c r="L7" s="1">
        <f>SUM(E7+J7)</f>
        <v>4033</v>
      </c>
      <c r="M7" s="1">
        <v>2830</v>
      </c>
    </row>
    <row r="8" spans="1:13" s="1" customFormat="1" ht="12.75">
      <c r="A8" s="1">
        <v>2</v>
      </c>
      <c r="B8" s="1">
        <v>140</v>
      </c>
      <c r="C8" s="1" t="s">
        <v>22</v>
      </c>
      <c r="D8" s="1" t="s">
        <v>23</v>
      </c>
      <c r="E8" s="1">
        <v>3254</v>
      </c>
      <c r="F8" s="39">
        <f>SUM(E8*1.25)</f>
        <v>4067.5</v>
      </c>
      <c r="G8" s="77">
        <v>4173</v>
      </c>
      <c r="H8" s="1" t="s">
        <v>18</v>
      </c>
      <c r="I8" s="1" t="s">
        <v>272</v>
      </c>
      <c r="J8" s="1">
        <v>488</v>
      </c>
      <c r="K8" s="56">
        <f>ROUND(0.15*F8,0)</f>
        <v>610</v>
      </c>
      <c r="L8" s="1">
        <f>SUM(E8+J8)</f>
        <v>3742</v>
      </c>
      <c r="M8" s="1">
        <v>2625</v>
      </c>
    </row>
    <row r="9" spans="5:7" ht="12.75">
      <c r="E9" s="36">
        <f>SUM(E7:E8)</f>
        <v>6761</v>
      </c>
      <c r="F9" s="63">
        <f>SUM(F7:F8)</f>
        <v>8451.25</v>
      </c>
      <c r="G9" s="63">
        <f>SUM(G7:G8)</f>
        <v>8557</v>
      </c>
    </row>
    <row r="10" spans="1:13" ht="12.75">
      <c r="A10" s="146" t="s">
        <v>222</v>
      </c>
      <c r="B10" s="146"/>
      <c r="C10" s="146"/>
      <c r="D10" s="146"/>
      <c r="E10" s="146"/>
      <c r="F10" s="146"/>
      <c r="G10" s="146"/>
      <c r="H10" s="146"/>
      <c r="I10" s="146"/>
      <c r="J10" s="146"/>
      <c r="K10" s="146"/>
      <c r="L10" s="146"/>
      <c r="M10" s="146"/>
    </row>
    <row r="11" spans="1:13" s="3" customFormat="1" ht="12.75">
      <c r="A11" s="3" t="s">
        <v>225</v>
      </c>
      <c r="B11" s="3" t="s">
        <v>227</v>
      </c>
      <c r="C11" s="152" t="s">
        <v>223</v>
      </c>
      <c r="D11" s="3" t="s">
        <v>13</v>
      </c>
      <c r="E11" s="154" t="s">
        <v>224</v>
      </c>
      <c r="F11" s="37"/>
      <c r="G11" s="75" t="s">
        <v>229</v>
      </c>
      <c r="H11" s="3" t="s">
        <v>14</v>
      </c>
      <c r="I11" s="154" t="s">
        <v>15</v>
      </c>
      <c r="J11" s="147" t="s">
        <v>578</v>
      </c>
      <c r="K11" s="34"/>
      <c r="L11" s="144" t="s">
        <v>231</v>
      </c>
      <c r="M11" s="144" t="s">
        <v>221</v>
      </c>
    </row>
    <row r="12" spans="1:13" s="4" customFormat="1" ht="12.75">
      <c r="A12" s="4" t="s">
        <v>226</v>
      </c>
      <c r="B12" s="4" t="s">
        <v>228</v>
      </c>
      <c r="C12" s="153"/>
      <c r="D12" s="4" t="s">
        <v>16</v>
      </c>
      <c r="E12" s="155"/>
      <c r="F12" s="38"/>
      <c r="G12" s="76" t="s">
        <v>230</v>
      </c>
      <c r="H12" s="4" t="s">
        <v>17</v>
      </c>
      <c r="I12" s="155"/>
      <c r="J12" s="148"/>
      <c r="K12" s="35"/>
      <c r="L12" s="144"/>
      <c r="M12" s="144"/>
    </row>
    <row r="13" spans="1:13" s="1" customFormat="1" ht="12.75">
      <c r="A13" s="1">
        <v>1</v>
      </c>
      <c r="B13" s="1">
        <v>595</v>
      </c>
      <c r="C13" s="1" t="s">
        <v>24</v>
      </c>
      <c r="D13" s="1" t="s">
        <v>25</v>
      </c>
      <c r="E13" s="1">
        <v>4011</v>
      </c>
      <c r="F13" s="39">
        <f>SUM(E13*1.25)</f>
        <v>5013.75</v>
      </c>
      <c r="G13" s="77">
        <v>0</v>
      </c>
      <c r="H13" s="1" t="s">
        <v>18</v>
      </c>
      <c r="I13" s="1" t="s">
        <v>272</v>
      </c>
      <c r="J13" s="1">
        <v>602</v>
      </c>
      <c r="K13" s="56">
        <f>ROUND(0.15*F13,0)</f>
        <v>752</v>
      </c>
      <c r="L13" s="1">
        <f>SUM(E13+J13)</f>
        <v>4613</v>
      </c>
      <c r="M13" s="1">
        <v>1633</v>
      </c>
    </row>
    <row r="14" spans="5:6" ht="12.75">
      <c r="E14" s="36">
        <v>4011</v>
      </c>
      <c r="F14" s="63">
        <v>5014</v>
      </c>
    </row>
    <row r="15" spans="1:9" ht="12.75">
      <c r="A15" s="146" t="s">
        <v>233</v>
      </c>
      <c r="B15" s="146"/>
      <c r="C15" s="146"/>
      <c r="D15" s="146"/>
      <c r="E15" s="146"/>
      <c r="F15" s="146"/>
      <c r="G15" s="146"/>
      <c r="H15" s="146"/>
      <c r="I15" s="146"/>
    </row>
    <row r="16" spans="1:13" s="1" customFormat="1" ht="12.75">
      <c r="A16" s="1">
        <v>1</v>
      </c>
      <c r="B16" s="1">
        <v>510</v>
      </c>
      <c r="C16" s="1" t="s">
        <v>26</v>
      </c>
      <c r="D16" s="1" t="s">
        <v>21</v>
      </c>
      <c r="E16" s="1">
        <v>3507</v>
      </c>
      <c r="F16" s="39">
        <f>SUM(E16*1.25)</f>
        <v>4383.75</v>
      </c>
      <c r="G16" s="77">
        <v>4384</v>
      </c>
      <c r="H16" s="1" t="s">
        <v>18</v>
      </c>
      <c r="I16" s="1" t="s">
        <v>272</v>
      </c>
      <c r="J16" s="1">
        <v>526</v>
      </c>
      <c r="K16" s="56">
        <f>ROUND(0.15*F16,0)</f>
        <v>658</v>
      </c>
      <c r="L16" s="1">
        <f>SUM(E16+J16)</f>
        <v>4033</v>
      </c>
      <c r="M16" s="1">
        <v>2830</v>
      </c>
    </row>
    <row r="17" spans="1:12" s="1" customFormat="1" ht="12.75">
      <c r="A17" s="1">
        <v>2</v>
      </c>
      <c r="B17" s="1">
        <v>77520</v>
      </c>
      <c r="C17" s="1" t="s">
        <v>232</v>
      </c>
      <c r="D17" s="1" t="s">
        <v>27</v>
      </c>
      <c r="E17" s="1">
        <v>1983</v>
      </c>
      <c r="F17" s="39">
        <f>SUM(E17*1.25)</f>
        <v>2478.75</v>
      </c>
      <c r="G17" s="77">
        <v>2560</v>
      </c>
      <c r="H17" s="1" t="s">
        <v>18</v>
      </c>
      <c r="I17" s="1" t="s">
        <v>272</v>
      </c>
      <c r="J17" s="1">
        <v>297</v>
      </c>
      <c r="K17" s="56">
        <f>ROUND(0.15*F17,0)</f>
        <v>372</v>
      </c>
      <c r="L17" s="1">
        <f>SUM(E17+J17)</f>
        <v>2280</v>
      </c>
    </row>
    <row r="18" spans="5:7" ht="12.75">
      <c r="E18" s="36">
        <f>SUM(E16:E17)</f>
        <v>5490</v>
      </c>
      <c r="F18" s="63">
        <f>SUM(F16:F17)</f>
        <v>6862.5</v>
      </c>
      <c r="G18" s="63">
        <f>SUM(G16:G17)</f>
        <v>6944</v>
      </c>
    </row>
    <row r="19" spans="1:9" ht="12.75">
      <c r="A19" s="146" t="s">
        <v>234</v>
      </c>
      <c r="B19" s="146"/>
      <c r="C19" s="146"/>
      <c r="D19" s="146"/>
      <c r="E19" s="146"/>
      <c r="F19" s="146"/>
      <c r="G19" s="146"/>
      <c r="H19" s="146"/>
      <c r="I19" s="146"/>
    </row>
    <row r="20" spans="1:13" s="1" customFormat="1" ht="12.75">
      <c r="A20" s="1">
        <v>1</v>
      </c>
      <c r="B20" s="1">
        <v>37</v>
      </c>
      <c r="C20" s="1" t="s">
        <v>28</v>
      </c>
      <c r="D20" s="1" t="s">
        <v>21</v>
      </c>
      <c r="E20" s="1">
        <v>3507</v>
      </c>
      <c r="F20" s="39">
        <f>SUM(E20*1.25)</f>
        <v>4383.75</v>
      </c>
      <c r="G20" s="77">
        <v>4384</v>
      </c>
      <c r="H20" s="1" t="s">
        <v>18</v>
      </c>
      <c r="I20" s="1" t="s">
        <v>272</v>
      </c>
      <c r="J20" s="1">
        <v>526</v>
      </c>
      <c r="K20" s="56">
        <f>ROUND(0.15*F20,0)</f>
        <v>658</v>
      </c>
      <c r="L20" s="1">
        <f>SUM(E20+J20)</f>
        <v>4033</v>
      </c>
      <c r="M20" s="1">
        <v>2830</v>
      </c>
    </row>
    <row r="21" spans="1:13" s="1" customFormat="1" ht="12.75">
      <c r="A21" s="1">
        <v>2</v>
      </c>
      <c r="B21" s="1">
        <v>77021</v>
      </c>
      <c r="C21" s="1" t="s">
        <v>232</v>
      </c>
      <c r="D21" s="1" t="s">
        <v>21</v>
      </c>
      <c r="E21" s="1">
        <v>3507</v>
      </c>
      <c r="F21" s="39">
        <f>SUM(E21*1.25)</f>
        <v>4383.75</v>
      </c>
      <c r="G21" s="77">
        <v>4384</v>
      </c>
      <c r="H21" s="1" t="s">
        <v>18</v>
      </c>
      <c r="I21" s="1" t="s">
        <v>272</v>
      </c>
      <c r="J21" s="1">
        <v>526</v>
      </c>
      <c r="K21" s="56">
        <f>ROUND(0.15*F21,0)</f>
        <v>658</v>
      </c>
      <c r="L21" s="1">
        <f>SUM(E21+J21)</f>
        <v>4033</v>
      </c>
      <c r="M21" s="1">
        <v>2830</v>
      </c>
    </row>
    <row r="22" spans="1:13" s="1" customFormat="1" ht="12.75">
      <c r="A22" s="1">
        <v>3</v>
      </c>
      <c r="B22" s="1">
        <v>77045</v>
      </c>
      <c r="C22" s="1" t="s">
        <v>232</v>
      </c>
      <c r="D22" s="1" t="s">
        <v>21</v>
      </c>
      <c r="E22" s="1">
        <v>3507</v>
      </c>
      <c r="F22" s="39">
        <f>SUM(E22*1.25)</f>
        <v>4383.75</v>
      </c>
      <c r="G22" s="77">
        <v>4384</v>
      </c>
      <c r="H22" s="1" t="s">
        <v>18</v>
      </c>
      <c r="I22" s="1" t="s">
        <v>272</v>
      </c>
      <c r="J22" s="1">
        <v>526</v>
      </c>
      <c r="K22" s="56">
        <f>ROUND(0.15*F22,0)</f>
        <v>658</v>
      </c>
      <c r="L22" s="1">
        <f>SUM(E22+J22)</f>
        <v>4033</v>
      </c>
      <c r="M22" s="1">
        <v>2830</v>
      </c>
    </row>
    <row r="23" spans="5:7" ht="12.75">
      <c r="E23" s="36">
        <f>SUM(E20:E22)</f>
        <v>10521</v>
      </c>
      <c r="F23" s="63">
        <f>SUM(F20:F22)</f>
        <v>13151.25</v>
      </c>
      <c r="G23" s="63">
        <f>SUM(G20:G22)</f>
        <v>13152</v>
      </c>
    </row>
    <row r="24" spans="1:9" ht="12.75">
      <c r="A24" s="146" t="s">
        <v>235</v>
      </c>
      <c r="B24" s="146"/>
      <c r="C24" s="146"/>
      <c r="D24" s="146"/>
      <c r="E24" s="146"/>
      <c r="F24" s="146"/>
      <c r="G24" s="146"/>
      <c r="H24" s="146"/>
      <c r="I24" s="146"/>
    </row>
    <row r="25" spans="1:13" s="1" customFormat="1" ht="12.75">
      <c r="A25" s="1">
        <v>1</v>
      </c>
      <c r="B25" s="1">
        <v>29</v>
      </c>
      <c r="C25" s="1" t="s">
        <v>29</v>
      </c>
      <c r="D25" s="1" t="s">
        <v>30</v>
      </c>
      <c r="E25" s="1">
        <v>4511</v>
      </c>
      <c r="F25" s="39">
        <f aca="true" t="shared" si="0" ref="F25:F33">SUM(E25*1.25)</f>
        <v>5638.75</v>
      </c>
      <c r="G25" s="77">
        <v>0</v>
      </c>
      <c r="H25" s="1" t="s">
        <v>18</v>
      </c>
      <c r="I25" s="1" t="s">
        <v>272</v>
      </c>
      <c r="J25" s="1">
        <v>677</v>
      </c>
      <c r="K25" s="56">
        <f aca="true" t="shared" si="1" ref="K25:K34">ROUND(0.15*F25,0)</f>
        <v>846</v>
      </c>
      <c r="L25" s="1">
        <f aca="true" t="shared" si="2" ref="L25:L33">SUM(E25+J25)</f>
        <v>5188</v>
      </c>
      <c r="M25" s="1">
        <v>4006</v>
      </c>
    </row>
    <row r="26" spans="1:13" s="1" customFormat="1" ht="12.75">
      <c r="A26" s="1">
        <v>2</v>
      </c>
      <c r="B26" s="1">
        <v>11</v>
      </c>
      <c r="C26" s="1" t="s">
        <v>31</v>
      </c>
      <c r="D26" s="1" t="s">
        <v>21</v>
      </c>
      <c r="E26" s="1">
        <v>3507</v>
      </c>
      <c r="F26" s="39">
        <f t="shared" si="0"/>
        <v>4383.75</v>
      </c>
      <c r="G26" s="77">
        <v>4384</v>
      </c>
      <c r="H26" s="1" t="s">
        <v>18</v>
      </c>
      <c r="I26" s="1" t="s">
        <v>272</v>
      </c>
      <c r="J26" s="1">
        <v>526</v>
      </c>
      <c r="K26" s="56">
        <f t="shared" si="1"/>
        <v>658</v>
      </c>
      <c r="L26" s="1">
        <f t="shared" si="2"/>
        <v>4033</v>
      </c>
      <c r="M26" s="1">
        <v>2830</v>
      </c>
    </row>
    <row r="27" spans="1:13" s="1" customFormat="1" ht="12.75">
      <c r="A27" s="1">
        <v>3</v>
      </c>
      <c r="B27" s="1">
        <v>598</v>
      </c>
      <c r="C27" s="1" t="s">
        <v>32</v>
      </c>
      <c r="D27" s="1" t="s">
        <v>21</v>
      </c>
      <c r="E27" s="1">
        <v>3507</v>
      </c>
      <c r="F27" s="39">
        <f t="shared" si="0"/>
        <v>4383.75</v>
      </c>
      <c r="G27" s="77">
        <v>4384</v>
      </c>
      <c r="H27" s="1" t="s">
        <v>18</v>
      </c>
      <c r="I27" s="1" t="s">
        <v>272</v>
      </c>
      <c r="J27" s="1">
        <v>526</v>
      </c>
      <c r="K27" s="56">
        <f t="shared" si="1"/>
        <v>658</v>
      </c>
      <c r="L27" s="1">
        <f t="shared" si="2"/>
        <v>4033</v>
      </c>
      <c r="M27" s="1">
        <v>2830</v>
      </c>
    </row>
    <row r="28" spans="1:13" s="1" customFormat="1" ht="12.75">
      <c r="A28" s="1">
        <v>4</v>
      </c>
      <c r="B28" s="1">
        <v>156</v>
      </c>
      <c r="C28" s="1" t="s">
        <v>33</v>
      </c>
      <c r="D28" s="1" t="s">
        <v>34</v>
      </c>
      <c r="E28" s="1">
        <v>2363</v>
      </c>
      <c r="F28" s="39">
        <f t="shared" si="0"/>
        <v>2953.75</v>
      </c>
      <c r="G28" s="77">
        <v>2996</v>
      </c>
      <c r="H28" s="1" t="s">
        <v>18</v>
      </c>
      <c r="I28" s="1" t="s">
        <v>272</v>
      </c>
      <c r="J28" s="1">
        <v>354</v>
      </c>
      <c r="K28" s="56">
        <f t="shared" si="1"/>
        <v>443</v>
      </c>
      <c r="L28" s="1">
        <f t="shared" si="2"/>
        <v>2717</v>
      </c>
      <c r="M28" s="1">
        <v>1924</v>
      </c>
    </row>
    <row r="29" spans="1:13" s="1" customFormat="1" ht="12.75">
      <c r="A29" s="1">
        <v>5</v>
      </c>
      <c r="B29" s="1">
        <v>570</v>
      </c>
      <c r="C29" s="1" t="s">
        <v>35</v>
      </c>
      <c r="D29" s="1" t="s">
        <v>36</v>
      </c>
      <c r="E29" s="1">
        <v>2291</v>
      </c>
      <c r="F29" s="39">
        <f t="shared" si="0"/>
        <v>2863.75</v>
      </c>
      <c r="G29" s="77">
        <v>2923</v>
      </c>
      <c r="H29" s="1" t="s">
        <v>18</v>
      </c>
      <c r="I29" s="1" t="s">
        <v>272</v>
      </c>
      <c r="J29" s="1">
        <v>344</v>
      </c>
      <c r="K29" s="56">
        <f t="shared" si="1"/>
        <v>430</v>
      </c>
      <c r="L29" s="1">
        <f t="shared" si="2"/>
        <v>2635</v>
      </c>
      <c r="M29" s="1">
        <v>2200</v>
      </c>
    </row>
    <row r="30" spans="1:13" s="1" customFormat="1" ht="12.75">
      <c r="A30" s="1">
        <v>6</v>
      </c>
      <c r="B30" s="1">
        <v>548</v>
      </c>
      <c r="C30" s="1" t="s">
        <v>37</v>
      </c>
      <c r="D30" s="1" t="s">
        <v>38</v>
      </c>
      <c r="E30" s="1">
        <v>2182</v>
      </c>
      <c r="F30" s="39">
        <f t="shared" si="0"/>
        <v>2727.5</v>
      </c>
      <c r="G30" s="77">
        <v>2783</v>
      </c>
      <c r="H30" s="1" t="s">
        <v>18</v>
      </c>
      <c r="I30" s="1" t="s">
        <v>272</v>
      </c>
      <c r="J30" s="1">
        <v>327</v>
      </c>
      <c r="K30" s="56">
        <f t="shared" si="1"/>
        <v>409</v>
      </c>
      <c r="L30" s="1">
        <f t="shared" si="2"/>
        <v>2509</v>
      </c>
      <c r="M30" s="1">
        <v>1783</v>
      </c>
    </row>
    <row r="31" spans="1:13" s="1" customFormat="1" ht="12.75">
      <c r="A31" s="1">
        <v>7</v>
      </c>
      <c r="B31" s="1">
        <v>368</v>
      </c>
      <c r="C31" s="1" t="s">
        <v>39</v>
      </c>
      <c r="D31" s="1" t="s">
        <v>40</v>
      </c>
      <c r="E31" s="1">
        <v>1949</v>
      </c>
      <c r="F31" s="39">
        <f t="shared" si="0"/>
        <v>2436.25</v>
      </c>
      <c r="G31" s="77">
        <v>2689</v>
      </c>
      <c r="H31" s="1" t="s">
        <v>18</v>
      </c>
      <c r="I31" s="1" t="s">
        <v>272</v>
      </c>
      <c r="J31" s="1">
        <v>292</v>
      </c>
      <c r="K31" s="56">
        <f t="shared" si="1"/>
        <v>365</v>
      </c>
      <c r="L31" s="1">
        <f t="shared" si="2"/>
        <v>2241</v>
      </c>
      <c r="M31" s="1">
        <v>1605</v>
      </c>
    </row>
    <row r="32" spans="1:13" s="1" customFormat="1" ht="12.75">
      <c r="A32" s="1">
        <v>8</v>
      </c>
      <c r="B32" s="1">
        <v>527</v>
      </c>
      <c r="C32" s="1" t="s">
        <v>41</v>
      </c>
      <c r="D32" s="1" t="s">
        <v>42</v>
      </c>
      <c r="E32" s="1">
        <v>1888</v>
      </c>
      <c r="F32" s="39">
        <f t="shared" si="0"/>
        <v>2360</v>
      </c>
      <c r="G32" s="77">
        <v>2438</v>
      </c>
      <c r="H32" s="1" t="s">
        <v>18</v>
      </c>
      <c r="I32" s="1" t="s">
        <v>272</v>
      </c>
      <c r="J32" s="1">
        <v>283</v>
      </c>
      <c r="K32" s="56">
        <f t="shared" si="1"/>
        <v>354</v>
      </c>
      <c r="L32" s="1">
        <f t="shared" si="2"/>
        <v>2171</v>
      </c>
      <c r="M32" s="1">
        <v>1551</v>
      </c>
    </row>
    <row r="33" spans="1:13" s="1" customFormat="1" ht="12.75">
      <c r="A33" s="1">
        <v>9</v>
      </c>
      <c r="B33" s="1">
        <v>3174</v>
      </c>
      <c r="C33" s="1" t="s">
        <v>43</v>
      </c>
      <c r="D33" s="1" t="s">
        <v>44</v>
      </c>
      <c r="E33" s="1">
        <v>1727</v>
      </c>
      <c r="F33" s="39">
        <f t="shared" si="0"/>
        <v>2158.75</v>
      </c>
      <c r="G33" s="77">
        <v>0</v>
      </c>
      <c r="H33" s="1" t="s">
        <v>19</v>
      </c>
      <c r="I33" s="1" t="s">
        <v>272</v>
      </c>
      <c r="J33" s="1">
        <v>259</v>
      </c>
      <c r="K33" s="56">
        <f t="shared" si="1"/>
        <v>324</v>
      </c>
      <c r="L33" s="1">
        <f t="shared" si="2"/>
        <v>1986</v>
      </c>
      <c r="M33" s="1">
        <v>1448</v>
      </c>
    </row>
    <row r="34" spans="5:11" s="1" customFormat="1" ht="12.75">
      <c r="E34" s="39">
        <f>SUM(E25:E33)</f>
        <v>23925</v>
      </c>
      <c r="F34" s="64">
        <f>SUM(F25:F33)</f>
        <v>29906.25</v>
      </c>
      <c r="G34" s="64">
        <f>SUM(G25:G33)</f>
        <v>22597</v>
      </c>
      <c r="K34" s="56">
        <f t="shared" si="1"/>
        <v>4486</v>
      </c>
    </row>
    <row r="35" spans="1:9" ht="12.75">
      <c r="A35" s="146" t="s">
        <v>236</v>
      </c>
      <c r="B35" s="146"/>
      <c r="C35" s="146"/>
      <c r="D35" s="146"/>
      <c r="E35" s="146"/>
      <c r="F35" s="146"/>
      <c r="G35" s="146"/>
      <c r="H35" s="146"/>
      <c r="I35" s="146"/>
    </row>
    <row r="36" spans="1:13" s="1" customFormat="1" ht="12.75">
      <c r="A36" s="1">
        <v>1</v>
      </c>
      <c r="B36" s="1">
        <v>5</v>
      </c>
      <c r="C36" s="1" t="s">
        <v>46</v>
      </c>
      <c r="D36" s="1" t="s">
        <v>25</v>
      </c>
      <c r="E36" s="1">
        <v>4346</v>
      </c>
      <c r="F36" s="39">
        <f aca="true" t="shared" si="3" ref="F36:F41">SUM(E36*1.25)</f>
        <v>5432.5</v>
      </c>
      <c r="G36" s="77">
        <v>0</v>
      </c>
      <c r="H36" s="1" t="s">
        <v>18</v>
      </c>
      <c r="I36" s="1" t="s">
        <v>272</v>
      </c>
      <c r="J36" s="1">
        <v>652</v>
      </c>
      <c r="K36" s="56">
        <f>ROUND(0.15*F36,0)</f>
        <v>815</v>
      </c>
      <c r="L36" s="1">
        <f aca="true" t="shared" si="4" ref="L36:L41">SUM(E36+J36)</f>
        <v>4998</v>
      </c>
      <c r="M36" s="1">
        <v>3506</v>
      </c>
    </row>
    <row r="37" spans="1:13" s="1" customFormat="1" ht="12.75">
      <c r="A37" s="1">
        <v>2</v>
      </c>
      <c r="B37" s="1">
        <v>198</v>
      </c>
      <c r="C37" s="1" t="s">
        <v>47</v>
      </c>
      <c r="D37" s="1" t="s">
        <v>21</v>
      </c>
      <c r="E37" s="1">
        <v>3507</v>
      </c>
      <c r="F37" s="39">
        <f t="shared" si="3"/>
        <v>4383.75</v>
      </c>
      <c r="G37" s="77">
        <v>4384</v>
      </c>
      <c r="H37" s="1" t="s">
        <v>18</v>
      </c>
      <c r="I37" s="1" t="s">
        <v>272</v>
      </c>
      <c r="J37" s="1">
        <v>526</v>
      </c>
      <c r="K37" s="56">
        <f>ROUND(0.15*F37,0)</f>
        <v>658</v>
      </c>
      <c r="L37" s="1">
        <f t="shared" si="4"/>
        <v>4033</v>
      </c>
      <c r="M37" s="1">
        <v>2830</v>
      </c>
    </row>
    <row r="38" spans="1:13" s="1" customFormat="1" ht="12.75">
      <c r="A38" s="1">
        <v>3</v>
      </c>
      <c r="B38" s="1">
        <v>538</v>
      </c>
      <c r="C38" s="1" t="s">
        <v>48</v>
      </c>
      <c r="D38" s="1" t="s">
        <v>21</v>
      </c>
      <c r="E38" s="1">
        <v>3507</v>
      </c>
      <c r="F38" s="39">
        <f t="shared" si="3"/>
        <v>4383.75</v>
      </c>
      <c r="G38" s="77">
        <v>4384</v>
      </c>
      <c r="H38" s="1" t="s">
        <v>18</v>
      </c>
      <c r="I38" s="1" t="s">
        <v>272</v>
      </c>
      <c r="J38" s="1">
        <v>526</v>
      </c>
      <c r="K38" s="56">
        <f>ROUND(0.15*F38,0)</f>
        <v>658</v>
      </c>
      <c r="L38" s="1">
        <f t="shared" si="4"/>
        <v>4033</v>
      </c>
      <c r="M38" s="1">
        <v>2830</v>
      </c>
    </row>
    <row r="39" spans="1:13" s="1" customFormat="1" ht="12.75">
      <c r="A39" s="1">
        <v>4</v>
      </c>
      <c r="B39" s="1">
        <v>199</v>
      </c>
      <c r="C39" s="1" t="s">
        <v>49</v>
      </c>
      <c r="D39" s="1" t="s">
        <v>50</v>
      </c>
      <c r="E39" s="1">
        <v>2457</v>
      </c>
      <c r="F39" s="39">
        <f t="shared" si="3"/>
        <v>3071.25</v>
      </c>
      <c r="G39" s="77">
        <v>3071</v>
      </c>
      <c r="H39" s="1" t="s">
        <v>18</v>
      </c>
      <c r="I39" s="1" t="s">
        <v>272</v>
      </c>
      <c r="J39" s="1">
        <v>369</v>
      </c>
      <c r="K39" s="56">
        <f>ROUND(0.15*F39,0)</f>
        <v>461</v>
      </c>
      <c r="L39" s="1">
        <f t="shared" si="4"/>
        <v>2826</v>
      </c>
      <c r="M39" s="1">
        <v>1990</v>
      </c>
    </row>
    <row r="40" spans="1:13" s="1" customFormat="1" ht="12.75">
      <c r="A40" s="1">
        <v>5</v>
      </c>
      <c r="B40" s="1">
        <v>130</v>
      </c>
      <c r="C40" s="1" t="s">
        <v>51</v>
      </c>
      <c r="D40" s="1" t="s">
        <v>36</v>
      </c>
      <c r="E40" s="1">
        <v>2291</v>
      </c>
      <c r="F40" s="39">
        <f t="shared" si="3"/>
        <v>2863.75</v>
      </c>
      <c r="G40" s="77">
        <v>2923</v>
      </c>
      <c r="H40" s="1" t="s">
        <v>18</v>
      </c>
      <c r="I40" s="1" t="s">
        <v>272</v>
      </c>
      <c r="J40" s="1">
        <v>344</v>
      </c>
      <c r="K40" s="56">
        <f>ROUND(0.15*F40,0)</f>
        <v>430</v>
      </c>
      <c r="L40" s="1">
        <f t="shared" si="4"/>
        <v>2635</v>
      </c>
      <c r="M40" s="1">
        <v>1870</v>
      </c>
    </row>
    <row r="41" spans="1:12" s="1" customFormat="1" ht="12.75">
      <c r="A41" s="1">
        <v>6</v>
      </c>
      <c r="B41" s="1">
        <v>27</v>
      </c>
      <c r="C41" s="1" t="s">
        <v>52</v>
      </c>
      <c r="D41" s="1" t="s">
        <v>53</v>
      </c>
      <c r="E41" s="1">
        <v>1439</v>
      </c>
      <c r="F41" s="39">
        <f t="shared" si="3"/>
        <v>1798.75</v>
      </c>
      <c r="G41" s="77">
        <v>2322</v>
      </c>
      <c r="H41" s="1" t="s">
        <v>18</v>
      </c>
      <c r="I41" s="1" t="s">
        <v>54</v>
      </c>
      <c r="J41" s="1">
        <v>95</v>
      </c>
      <c r="L41" s="1">
        <f t="shared" si="4"/>
        <v>1534</v>
      </c>
    </row>
    <row r="42" spans="5:7" s="1" customFormat="1" ht="12.75">
      <c r="E42" s="39">
        <f>SUM(E36:E41)</f>
        <v>17547</v>
      </c>
      <c r="F42" s="64">
        <f>SUM(F36:F41)</f>
        <v>21933.75</v>
      </c>
      <c r="G42" s="64">
        <f>SUM(G36:G41)</f>
        <v>17084</v>
      </c>
    </row>
    <row r="43" spans="1:8" ht="12.75">
      <c r="A43" s="143" t="s">
        <v>237</v>
      </c>
      <c r="B43" s="143"/>
      <c r="C43" s="143"/>
      <c r="D43" s="143"/>
      <c r="E43" s="143"/>
      <c r="F43" s="143"/>
      <c r="G43" s="143"/>
      <c r="H43" s="143"/>
    </row>
    <row r="44" spans="1:13" s="1" customFormat="1" ht="12.75">
      <c r="A44" s="1">
        <v>7</v>
      </c>
      <c r="B44" s="1">
        <v>50</v>
      </c>
      <c r="C44" s="1" t="s">
        <v>55</v>
      </c>
      <c r="D44" s="1" t="s">
        <v>42</v>
      </c>
      <c r="E44" s="1">
        <v>1888</v>
      </c>
      <c r="F44" s="39">
        <f>SUM(E44*1.25)</f>
        <v>2360</v>
      </c>
      <c r="G44" s="77">
        <v>2438</v>
      </c>
      <c r="H44" s="1" t="s">
        <v>18</v>
      </c>
      <c r="I44" s="1" t="s">
        <v>272</v>
      </c>
      <c r="J44" s="1">
        <v>283</v>
      </c>
      <c r="K44" s="56">
        <f>ROUND(0.15*F44,0)</f>
        <v>354</v>
      </c>
      <c r="L44" s="1">
        <f>SUM(E44+J44)</f>
        <v>2171</v>
      </c>
      <c r="M44" s="1">
        <v>1560</v>
      </c>
    </row>
    <row r="45" spans="1:11" s="18" customFormat="1" ht="12.75">
      <c r="A45" s="59"/>
      <c r="B45" s="59"/>
      <c r="C45" s="59"/>
      <c r="D45" s="59"/>
      <c r="E45" s="59">
        <v>1888</v>
      </c>
      <c r="F45" s="65">
        <v>2360</v>
      </c>
      <c r="G45" s="67">
        <v>2438</v>
      </c>
      <c r="H45" s="59"/>
      <c r="K45" s="58"/>
    </row>
    <row r="46" spans="1:8" ht="12.75">
      <c r="A46" s="143" t="s">
        <v>238</v>
      </c>
      <c r="B46" s="143"/>
      <c r="C46" s="143"/>
      <c r="D46" s="143"/>
      <c r="E46" s="143"/>
      <c r="F46" s="143"/>
      <c r="G46" s="143"/>
      <c r="H46" s="143"/>
    </row>
    <row r="47" spans="1:13" s="1" customFormat="1" ht="12.75">
      <c r="A47" s="1">
        <v>1</v>
      </c>
      <c r="B47" s="1">
        <v>18</v>
      </c>
      <c r="C47" s="1" t="s">
        <v>56</v>
      </c>
      <c r="D47" s="1" t="s">
        <v>30</v>
      </c>
      <c r="E47" s="1">
        <v>4112</v>
      </c>
      <c r="F47" s="39">
        <f aca="true" t="shared" si="5" ref="F47:F55">SUM(E47*1.25)</f>
        <v>5140</v>
      </c>
      <c r="G47" s="77">
        <v>0</v>
      </c>
      <c r="H47" s="1" t="s">
        <v>18</v>
      </c>
      <c r="I47" s="1" t="s">
        <v>272</v>
      </c>
      <c r="J47" s="1">
        <v>617</v>
      </c>
      <c r="K47" s="56">
        <f aca="true" t="shared" si="6" ref="K47:K56">ROUND(0.15*F47,0)</f>
        <v>771</v>
      </c>
      <c r="L47" s="1">
        <f aca="true" t="shared" si="7" ref="L47:L55">SUM(E47+J47)</f>
        <v>4729</v>
      </c>
      <c r="M47" s="1">
        <v>3318</v>
      </c>
    </row>
    <row r="48" spans="1:13" s="1" customFormat="1" ht="12.75">
      <c r="A48" s="1">
        <v>2</v>
      </c>
      <c r="B48" s="1">
        <v>180</v>
      </c>
      <c r="C48" s="1" t="s">
        <v>57</v>
      </c>
      <c r="D48" s="1" t="s">
        <v>58</v>
      </c>
      <c r="E48" s="1">
        <v>3507</v>
      </c>
      <c r="F48" s="39">
        <f t="shared" si="5"/>
        <v>4383.75</v>
      </c>
      <c r="G48" s="77">
        <v>4384</v>
      </c>
      <c r="H48" s="1" t="s">
        <v>18</v>
      </c>
      <c r="I48" s="1" t="s">
        <v>272</v>
      </c>
      <c r="J48" s="1">
        <v>526</v>
      </c>
      <c r="K48" s="56">
        <f t="shared" si="6"/>
        <v>658</v>
      </c>
      <c r="L48" s="1">
        <f t="shared" si="7"/>
        <v>4033</v>
      </c>
      <c r="M48" s="1">
        <v>2830</v>
      </c>
    </row>
    <row r="49" spans="1:13" s="1" customFormat="1" ht="12.75">
      <c r="A49" s="1">
        <v>3</v>
      </c>
      <c r="B49" s="1">
        <v>506</v>
      </c>
      <c r="C49" s="1" t="s">
        <v>59</v>
      </c>
      <c r="D49" s="1" t="s">
        <v>58</v>
      </c>
      <c r="E49" s="1">
        <v>3507</v>
      </c>
      <c r="F49" s="39">
        <f t="shared" si="5"/>
        <v>4383.75</v>
      </c>
      <c r="G49" s="77">
        <v>4384</v>
      </c>
      <c r="H49" s="1" t="s">
        <v>18</v>
      </c>
      <c r="I49" s="1" t="s">
        <v>272</v>
      </c>
      <c r="J49" s="1">
        <v>526</v>
      </c>
      <c r="K49" s="56">
        <f t="shared" si="6"/>
        <v>658</v>
      </c>
      <c r="L49" s="1">
        <f t="shared" si="7"/>
        <v>4033</v>
      </c>
      <c r="M49" s="1">
        <v>2830</v>
      </c>
    </row>
    <row r="50" spans="1:13" s="1" customFormat="1" ht="12.75">
      <c r="A50" s="1">
        <v>4</v>
      </c>
      <c r="B50" s="1">
        <v>60006</v>
      </c>
      <c r="C50" s="1" t="s">
        <v>60</v>
      </c>
      <c r="D50" s="1" t="s">
        <v>61</v>
      </c>
      <c r="E50" s="1">
        <v>3371</v>
      </c>
      <c r="F50" s="39">
        <f t="shared" si="5"/>
        <v>4213.75</v>
      </c>
      <c r="G50" s="77">
        <v>4277</v>
      </c>
      <c r="H50" s="1" t="s">
        <v>18</v>
      </c>
      <c r="I50" s="1" t="s">
        <v>272</v>
      </c>
      <c r="J50" s="1">
        <v>506</v>
      </c>
      <c r="K50" s="56">
        <f t="shared" si="6"/>
        <v>632</v>
      </c>
      <c r="L50" s="1">
        <f t="shared" si="7"/>
        <v>3877</v>
      </c>
      <c r="M50" s="1">
        <v>2721</v>
      </c>
    </row>
    <row r="51" spans="1:12" s="1" customFormat="1" ht="12.75">
      <c r="A51" s="1">
        <v>5</v>
      </c>
      <c r="B51" s="1">
        <v>112</v>
      </c>
      <c r="C51" s="1" t="s">
        <v>62</v>
      </c>
      <c r="D51" s="1" t="s">
        <v>63</v>
      </c>
      <c r="E51" s="1">
        <v>2711</v>
      </c>
      <c r="F51" s="39">
        <f t="shared" si="5"/>
        <v>3388.75</v>
      </c>
      <c r="G51" s="77">
        <v>4173</v>
      </c>
      <c r="H51" s="1" t="s">
        <v>18</v>
      </c>
      <c r="I51" s="1" t="s">
        <v>272</v>
      </c>
      <c r="J51" s="1">
        <v>407</v>
      </c>
      <c r="K51" s="56">
        <f t="shared" si="6"/>
        <v>508</v>
      </c>
      <c r="L51" s="1">
        <f t="shared" si="7"/>
        <v>3118</v>
      </c>
    </row>
    <row r="52" spans="1:13" s="1" customFormat="1" ht="12.75">
      <c r="A52" s="1">
        <v>6</v>
      </c>
      <c r="B52" s="1">
        <v>11055</v>
      </c>
      <c r="C52" s="1" t="s">
        <v>64</v>
      </c>
      <c r="D52" s="1" t="s">
        <v>65</v>
      </c>
      <c r="E52" s="1">
        <v>2182</v>
      </c>
      <c r="F52" s="39">
        <f t="shared" si="5"/>
        <v>2727.5</v>
      </c>
      <c r="G52" s="77">
        <v>2783</v>
      </c>
      <c r="H52" s="1" t="s">
        <v>18</v>
      </c>
      <c r="I52" s="1" t="s">
        <v>272</v>
      </c>
      <c r="J52" s="1">
        <v>327</v>
      </c>
      <c r="K52" s="56">
        <f t="shared" si="6"/>
        <v>409</v>
      </c>
      <c r="L52" s="1">
        <f t="shared" si="7"/>
        <v>2509</v>
      </c>
      <c r="M52" s="1">
        <v>1777</v>
      </c>
    </row>
    <row r="53" spans="1:13" s="1" customFormat="1" ht="12.75">
      <c r="A53" s="1">
        <v>7</v>
      </c>
      <c r="B53" s="1">
        <v>11064</v>
      </c>
      <c r="C53" s="1" t="s">
        <v>66</v>
      </c>
      <c r="D53" s="1" t="s">
        <v>67</v>
      </c>
      <c r="E53" s="1">
        <v>1950</v>
      </c>
      <c r="F53" s="39">
        <f t="shared" si="5"/>
        <v>2437.5</v>
      </c>
      <c r="G53" s="77">
        <v>2438</v>
      </c>
      <c r="H53" s="1" t="s">
        <v>18</v>
      </c>
      <c r="I53" s="1" t="s">
        <v>272</v>
      </c>
      <c r="J53" s="1">
        <v>293</v>
      </c>
      <c r="K53" s="56">
        <f t="shared" si="6"/>
        <v>366</v>
      </c>
      <c r="L53" s="1">
        <f t="shared" si="7"/>
        <v>2243</v>
      </c>
      <c r="M53" s="1">
        <v>1608</v>
      </c>
    </row>
    <row r="54" spans="1:13" s="1" customFormat="1" ht="12.75">
      <c r="A54" s="1">
        <v>8</v>
      </c>
      <c r="B54" s="1">
        <v>42</v>
      </c>
      <c r="C54" s="1" t="s">
        <v>68</v>
      </c>
      <c r="D54" s="1" t="s">
        <v>69</v>
      </c>
      <c r="E54" s="1">
        <v>1857</v>
      </c>
      <c r="F54" s="39">
        <f t="shared" si="5"/>
        <v>2321.25</v>
      </c>
      <c r="G54" s="77">
        <v>2322</v>
      </c>
      <c r="H54" s="1" t="s">
        <v>18</v>
      </c>
      <c r="I54" s="1" t="s">
        <v>272</v>
      </c>
      <c r="J54" s="1">
        <v>279</v>
      </c>
      <c r="K54" s="56">
        <f t="shared" si="6"/>
        <v>348</v>
      </c>
      <c r="L54" s="1">
        <f t="shared" si="7"/>
        <v>2136</v>
      </c>
      <c r="M54" s="1">
        <v>1528</v>
      </c>
    </row>
    <row r="55" spans="1:13" s="1" customFormat="1" ht="12.75">
      <c r="A55" s="1">
        <v>9</v>
      </c>
      <c r="B55" s="1">
        <v>67</v>
      </c>
      <c r="C55" s="1" t="s">
        <v>70</v>
      </c>
      <c r="D55" s="1" t="s">
        <v>71</v>
      </c>
      <c r="E55" s="1">
        <v>1727</v>
      </c>
      <c r="F55" s="39">
        <f t="shared" si="5"/>
        <v>2158.75</v>
      </c>
      <c r="G55" s="77">
        <v>1763</v>
      </c>
      <c r="H55" s="1" t="s">
        <v>18</v>
      </c>
      <c r="I55" s="1" t="s">
        <v>272</v>
      </c>
      <c r="J55" s="1">
        <v>259</v>
      </c>
      <c r="K55" s="56">
        <f t="shared" si="6"/>
        <v>324</v>
      </c>
      <c r="L55" s="1">
        <f t="shared" si="7"/>
        <v>1986</v>
      </c>
      <c r="M55" s="1">
        <v>1427</v>
      </c>
    </row>
    <row r="56" spans="1:11" s="18" customFormat="1" ht="12.75">
      <c r="A56" s="59"/>
      <c r="B56" s="59"/>
      <c r="C56" s="59"/>
      <c r="D56" s="59"/>
      <c r="E56" s="60">
        <f>SUM(E47:E55)</f>
        <v>24924</v>
      </c>
      <c r="F56" s="65">
        <f>SUM(F47:F55)</f>
        <v>31155</v>
      </c>
      <c r="G56" s="65">
        <f>SUM(G47:G55)</f>
        <v>26524</v>
      </c>
      <c r="H56" s="59"/>
      <c r="K56" s="58">
        <f t="shared" si="6"/>
        <v>4673</v>
      </c>
    </row>
    <row r="57" spans="1:8" ht="12.75">
      <c r="A57" s="6" t="s">
        <v>239</v>
      </c>
      <c r="B57" s="7"/>
      <c r="C57" s="7"/>
      <c r="D57" s="7"/>
      <c r="E57" s="7"/>
      <c r="F57" s="40"/>
      <c r="G57" s="78"/>
      <c r="H57" s="7"/>
    </row>
    <row r="58" spans="1:13" s="1" customFormat="1" ht="12.75">
      <c r="A58" s="1">
        <v>10</v>
      </c>
      <c r="B58" s="1">
        <v>22</v>
      </c>
      <c r="C58" s="1" t="s">
        <v>72</v>
      </c>
      <c r="D58" s="1" t="s">
        <v>21</v>
      </c>
      <c r="E58" s="1">
        <v>3507</v>
      </c>
      <c r="F58" s="39">
        <f>SUM(E58*1.25)</f>
        <v>4383.75</v>
      </c>
      <c r="G58" s="39">
        <v>4384</v>
      </c>
      <c r="H58" s="1" t="s">
        <v>18</v>
      </c>
      <c r="I58" s="1" t="s">
        <v>272</v>
      </c>
      <c r="J58" s="1">
        <v>526</v>
      </c>
      <c r="K58" s="56">
        <f>ROUND(0.15*F58,0)</f>
        <v>658</v>
      </c>
      <c r="L58" s="1">
        <f>SUM(E58+J58)</f>
        <v>4033</v>
      </c>
      <c r="M58" s="1">
        <v>2830</v>
      </c>
    </row>
    <row r="59" spans="1:13" s="1" customFormat="1" ht="12.75">
      <c r="A59" s="1">
        <v>11</v>
      </c>
      <c r="B59" s="1">
        <v>4</v>
      </c>
      <c r="C59" s="1" t="s">
        <v>73</v>
      </c>
      <c r="D59" s="1" t="s">
        <v>58</v>
      </c>
      <c r="E59" s="1">
        <v>3507</v>
      </c>
      <c r="F59" s="39">
        <f>SUM(E59*1.25)</f>
        <v>4383.75</v>
      </c>
      <c r="G59" s="39">
        <v>4384</v>
      </c>
      <c r="H59" s="1" t="s">
        <v>18</v>
      </c>
      <c r="I59" s="1" t="s">
        <v>272</v>
      </c>
      <c r="J59" s="1">
        <v>526</v>
      </c>
      <c r="K59" s="56">
        <f>ROUND(0.15*F59,0)</f>
        <v>658</v>
      </c>
      <c r="L59" s="1">
        <f>SUM(E59+J59)</f>
        <v>4033</v>
      </c>
      <c r="M59" s="1">
        <v>2830</v>
      </c>
    </row>
    <row r="60" spans="1:13" s="1" customFormat="1" ht="12.75">
      <c r="A60" s="1">
        <v>12</v>
      </c>
      <c r="B60" s="1">
        <v>1098</v>
      </c>
      <c r="C60" s="1" t="s">
        <v>74</v>
      </c>
      <c r="D60" s="1" t="s">
        <v>75</v>
      </c>
      <c r="E60" s="1">
        <v>3507</v>
      </c>
      <c r="F60" s="39">
        <f>SUM(E60*1.25)</f>
        <v>4383.75</v>
      </c>
      <c r="G60" s="39">
        <v>4384</v>
      </c>
      <c r="H60" s="1" t="s">
        <v>18</v>
      </c>
      <c r="I60" s="1" t="s">
        <v>272</v>
      </c>
      <c r="J60" s="1">
        <v>526</v>
      </c>
      <c r="K60" s="56">
        <f>ROUND(0.15*F60,0)</f>
        <v>658</v>
      </c>
      <c r="L60" s="1">
        <f>SUM(E60+J60)</f>
        <v>4033</v>
      </c>
      <c r="M60" s="1">
        <v>2830</v>
      </c>
    </row>
    <row r="61" spans="1:11" s="18" customFormat="1" ht="12.75">
      <c r="A61" s="59"/>
      <c r="B61" s="59"/>
      <c r="C61" s="59"/>
      <c r="D61" s="59"/>
      <c r="E61" s="59">
        <f>SUM(E58:E60)</f>
        <v>10521</v>
      </c>
      <c r="F61" s="65">
        <f>SUM(F58:F60)</f>
        <v>13151.25</v>
      </c>
      <c r="G61" s="65">
        <f>SUM(G58:G60)</f>
        <v>13152</v>
      </c>
      <c r="H61" s="59"/>
      <c r="K61" s="58"/>
    </row>
    <row r="62" spans="1:8" ht="12.75">
      <c r="A62" s="143" t="s">
        <v>240</v>
      </c>
      <c r="B62" s="143"/>
      <c r="C62" s="143"/>
      <c r="D62" s="143"/>
      <c r="E62" s="143"/>
      <c r="F62" s="143"/>
      <c r="G62" s="143"/>
      <c r="H62" s="143"/>
    </row>
    <row r="63" spans="1:13" s="1" customFormat="1" ht="12.75">
      <c r="A63" s="1">
        <v>1</v>
      </c>
      <c r="B63" s="1">
        <v>46</v>
      </c>
      <c r="C63" s="1" t="s">
        <v>76</v>
      </c>
      <c r="D63" s="1" t="s">
        <v>77</v>
      </c>
      <c r="E63" s="1">
        <v>3244</v>
      </c>
      <c r="F63" s="39">
        <f>SUM(E63*1.25)</f>
        <v>4055</v>
      </c>
      <c r="G63" s="77">
        <v>0</v>
      </c>
      <c r="H63" s="1" t="s">
        <v>18</v>
      </c>
      <c r="I63" s="1" t="s">
        <v>272</v>
      </c>
      <c r="J63" s="1">
        <v>487</v>
      </c>
      <c r="K63" s="56">
        <f>ROUND(0.15*F63,0)</f>
        <v>608</v>
      </c>
      <c r="L63" s="1">
        <f>SUM(E63+J63)</f>
        <v>3731</v>
      </c>
      <c r="M63" s="1">
        <v>2617</v>
      </c>
    </row>
    <row r="64" spans="1:13" s="1" customFormat="1" ht="12.75">
      <c r="A64" s="1">
        <v>2</v>
      </c>
      <c r="B64" s="1">
        <v>56</v>
      </c>
      <c r="C64" s="1" t="s">
        <v>78</v>
      </c>
      <c r="D64" s="1" t="s">
        <v>79</v>
      </c>
      <c r="E64" s="1">
        <v>3142</v>
      </c>
      <c r="F64" s="39">
        <f>SUM(E64*1.25)</f>
        <v>3927.5</v>
      </c>
      <c r="G64" s="77">
        <v>0</v>
      </c>
      <c r="H64" s="1" t="s">
        <v>18</v>
      </c>
      <c r="I64" s="1" t="s">
        <v>272</v>
      </c>
      <c r="J64" s="1">
        <v>471</v>
      </c>
      <c r="K64" s="56">
        <f>ROUND(0.15*F64,0)</f>
        <v>589</v>
      </c>
      <c r="L64" s="1">
        <f>SUM(E64+J64)</f>
        <v>3613</v>
      </c>
      <c r="M64" s="1">
        <v>2535</v>
      </c>
    </row>
    <row r="65" spans="1:11" s="18" customFormat="1" ht="12.75">
      <c r="A65" s="59"/>
      <c r="B65" s="59"/>
      <c r="C65" s="59"/>
      <c r="D65" s="59"/>
      <c r="E65" s="60">
        <f>SUM(E63:E64)</f>
        <v>6386</v>
      </c>
      <c r="F65" s="65">
        <f>SUM(F63:F64)</f>
        <v>7982.5</v>
      </c>
      <c r="G65" s="67"/>
      <c r="H65" s="59"/>
      <c r="K65" s="58"/>
    </row>
    <row r="66" spans="1:8" ht="12.75">
      <c r="A66" s="143" t="s">
        <v>241</v>
      </c>
      <c r="B66" s="150"/>
      <c r="C66" s="150"/>
      <c r="D66" s="150"/>
      <c r="E66" s="150"/>
      <c r="F66" s="150"/>
      <c r="G66" s="150"/>
      <c r="H66" s="150"/>
    </row>
    <row r="67" spans="1:13" s="1" customFormat="1" ht="12.75">
      <c r="A67" s="1">
        <v>1</v>
      </c>
      <c r="B67" s="1">
        <v>64</v>
      </c>
      <c r="C67" s="1" t="s">
        <v>80</v>
      </c>
      <c r="D67" s="1" t="s">
        <v>30</v>
      </c>
      <c r="E67" s="1">
        <v>4511</v>
      </c>
      <c r="F67" s="39">
        <f aca="true" t="shared" si="8" ref="F67:F74">SUM(E67*1.25)</f>
        <v>5638.75</v>
      </c>
      <c r="G67" s="77">
        <v>0</v>
      </c>
      <c r="H67" s="1" t="s">
        <v>18</v>
      </c>
      <c r="I67" s="1" t="s">
        <v>272</v>
      </c>
      <c r="J67" s="1">
        <v>677</v>
      </c>
      <c r="K67" s="56">
        <f aca="true" t="shared" si="9" ref="K67:K75">ROUND(0.15*F67,0)</f>
        <v>846</v>
      </c>
      <c r="L67" s="1">
        <f aca="true" t="shared" si="10" ref="L67:L74">SUM(E67+J67)</f>
        <v>5188</v>
      </c>
      <c r="M67" s="1">
        <v>3640</v>
      </c>
    </row>
    <row r="68" spans="1:13" s="1" customFormat="1" ht="12.75">
      <c r="A68" s="1">
        <v>2</v>
      </c>
      <c r="B68" s="1">
        <v>52</v>
      </c>
      <c r="C68" s="1" t="s">
        <v>81</v>
      </c>
      <c r="D68" s="1" t="s">
        <v>21</v>
      </c>
      <c r="E68" s="1">
        <v>3507</v>
      </c>
      <c r="F68" s="39">
        <f t="shared" si="8"/>
        <v>4383.75</v>
      </c>
      <c r="G68" s="77">
        <v>4384</v>
      </c>
      <c r="H68" s="1" t="s">
        <v>18</v>
      </c>
      <c r="I68" s="1" t="s">
        <v>272</v>
      </c>
      <c r="J68" s="1">
        <v>526</v>
      </c>
      <c r="K68" s="56">
        <f t="shared" si="9"/>
        <v>658</v>
      </c>
      <c r="L68" s="1">
        <f t="shared" si="10"/>
        <v>4033</v>
      </c>
      <c r="M68" s="1">
        <v>2830</v>
      </c>
    </row>
    <row r="69" spans="1:13" s="1" customFormat="1" ht="12.75">
      <c r="A69" s="1">
        <v>3</v>
      </c>
      <c r="B69" s="1">
        <v>11002</v>
      </c>
      <c r="C69" s="1" t="s">
        <v>82</v>
      </c>
      <c r="D69" s="1" t="s">
        <v>21</v>
      </c>
      <c r="E69" s="1">
        <v>3507</v>
      </c>
      <c r="F69" s="39">
        <f t="shared" si="8"/>
        <v>4383.75</v>
      </c>
      <c r="G69" s="77">
        <v>4384</v>
      </c>
      <c r="H69" s="1" t="s">
        <v>18</v>
      </c>
      <c r="I69" s="1" t="s">
        <v>272</v>
      </c>
      <c r="J69" s="1">
        <v>526</v>
      </c>
      <c r="K69" s="56">
        <f t="shared" si="9"/>
        <v>658</v>
      </c>
      <c r="L69" s="1">
        <f t="shared" si="10"/>
        <v>4033</v>
      </c>
      <c r="M69" s="1">
        <v>2830</v>
      </c>
    </row>
    <row r="70" spans="1:13" s="1" customFormat="1" ht="12.75">
      <c r="A70" s="1">
        <v>4</v>
      </c>
      <c r="B70" s="1">
        <v>32</v>
      </c>
      <c r="C70" s="1" t="s">
        <v>83</v>
      </c>
      <c r="D70" s="1" t="s">
        <v>84</v>
      </c>
      <c r="E70" s="1">
        <v>3371</v>
      </c>
      <c r="F70" s="39">
        <f t="shared" si="8"/>
        <v>4213.75</v>
      </c>
      <c r="G70" s="77">
        <v>4277</v>
      </c>
      <c r="H70" s="1" t="s">
        <v>18</v>
      </c>
      <c r="I70" s="1" t="s">
        <v>272</v>
      </c>
      <c r="J70" s="1">
        <v>506</v>
      </c>
      <c r="K70" s="56">
        <f t="shared" si="9"/>
        <v>632</v>
      </c>
      <c r="L70" s="1">
        <f t="shared" si="10"/>
        <v>3877</v>
      </c>
      <c r="M70" s="1">
        <v>2721</v>
      </c>
    </row>
    <row r="71" spans="1:13" s="1" customFormat="1" ht="12.75">
      <c r="A71" s="1">
        <v>5</v>
      </c>
      <c r="B71" s="1">
        <v>597</v>
      </c>
      <c r="C71" s="1" t="s">
        <v>85</v>
      </c>
      <c r="D71" s="1" t="s">
        <v>38</v>
      </c>
      <c r="E71" s="1">
        <v>2182</v>
      </c>
      <c r="F71" s="39">
        <f t="shared" si="8"/>
        <v>2727.5</v>
      </c>
      <c r="G71" s="77">
        <v>2783</v>
      </c>
      <c r="H71" s="1" t="s">
        <v>18</v>
      </c>
      <c r="I71" s="1" t="s">
        <v>272</v>
      </c>
      <c r="J71" s="1">
        <v>327</v>
      </c>
      <c r="K71" s="56">
        <f t="shared" si="9"/>
        <v>409</v>
      </c>
      <c r="L71" s="1">
        <f t="shared" si="10"/>
        <v>2509</v>
      </c>
      <c r="M71" s="1">
        <v>1783</v>
      </c>
    </row>
    <row r="72" spans="1:12" s="1" customFormat="1" ht="12.75">
      <c r="A72" s="1">
        <v>6</v>
      </c>
      <c r="B72" s="1">
        <v>544</v>
      </c>
      <c r="C72" s="1" t="s">
        <v>86</v>
      </c>
      <c r="D72" s="1" t="s">
        <v>27</v>
      </c>
      <c r="E72" s="1">
        <v>1519</v>
      </c>
      <c r="F72" s="39">
        <f t="shared" si="8"/>
        <v>1898.75</v>
      </c>
      <c r="G72" s="77">
        <v>2560</v>
      </c>
      <c r="H72" s="1" t="s">
        <v>18</v>
      </c>
      <c r="I72" s="1" t="s">
        <v>272</v>
      </c>
      <c r="J72" s="1">
        <v>228</v>
      </c>
      <c r="K72" s="56">
        <f t="shared" si="9"/>
        <v>285</v>
      </c>
      <c r="L72" s="1">
        <f t="shared" si="10"/>
        <v>1747</v>
      </c>
    </row>
    <row r="73" spans="1:13" s="1" customFormat="1" ht="12.75">
      <c r="A73" s="1">
        <v>7</v>
      </c>
      <c r="B73" s="1">
        <v>576</v>
      </c>
      <c r="C73" s="1" t="s">
        <v>87</v>
      </c>
      <c r="D73" s="1" t="s">
        <v>88</v>
      </c>
      <c r="E73" s="1">
        <v>2297</v>
      </c>
      <c r="F73" s="39">
        <f t="shared" si="8"/>
        <v>2871.25</v>
      </c>
      <c r="G73" s="77">
        <v>2871</v>
      </c>
      <c r="H73" s="1" t="s">
        <v>18</v>
      </c>
      <c r="I73" s="1" t="s">
        <v>272</v>
      </c>
      <c r="J73" s="1">
        <v>345</v>
      </c>
      <c r="K73" s="56">
        <f t="shared" si="9"/>
        <v>431</v>
      </c>
      <c r="L73" s="1">
        <f t="shared" si="10"/>
        <v>2642</v>
      </c>
      <c r="M73" s="1">
        <v>1868</v>
      </c>
    </row>
    <row r="74" spans="1:13" s="1" customFormat="1" ht="12.75">
      <c r="A74" s="1">
        <v>8</v>
      </c>
      <c r="B74" s="1">
        <v>19</v>
      </c>
      <c r="C74" s="1" t="s">
        <v>89</v>
      </c>
      <c r="D74" s="1" t="s">
        <v>90</v>
      </c>
      <c r="E74" s="1">
        <v>2138</v>
      </c>
      <c r="F74" s="39">
        <f t="shared" si="8"/>
        <v>2672.5</v>
      </c>
      <c r="G74" s="77">
        <v>0</v>
      </c>
      <c r="H74" s="1" t="s">
        <v>19</v>
      </c>
      <c r="I74" s="1" t="s">
        <v>272</v>
      </c>
      <c r="J74" s="1">
        <v>321</v>
      </c>
      <c r="K74" s="56">
        <f t="shared" si="9"/>
        <v>401</v>
      </c>
      <c r="L74" s="1">
        <f t="shared" si="10"/>
        <v>2459</v>
      </c>
      <c r="M74" s="1">
        <v>1750</v>
      </c>
    </row>
    <row r="75" spans="1:11" s="18" customFormat="1" ht="12.75">
      <c r="A75" s="61"/>
      <c r="B75" s="61"/>
      <c r="C75" s="61"/>
      <c r="D75" s="61"/>
      <c r="E75" s="62">
        <f>SUM(E67:E74)</f>
        <v>23032</v>
      </c>
      <c r="F75" s="66">
        <f>SUM(F67:F74)</f>
        <v>28790</v>
      </c>
      <c r="G75" s="66">
        <f>SUM(G67:G74)</f>
        <v>21259</v>
      </c>
      <c r="H75" s="61"/>
      <c r="K75" s="58">
        <f t="shared" si="9"/>
        <v>4319</v>
      </c>
    </row>
    <row r="76" spans="1:8" ht="12.75">
      <c r="A76" s="151" t="s">
        <v>242</v>
      </c>
      <c r="B76" s="151"/>
      <c r="C76" s="151"/>
      <c r="D76" s="151"/>
      <c r="E76" s="151"/>
      <c r="F76" s="151"/>
      <c r="G76" s="151"/>
      <c r="H76" s="151"/>
    </row>
    <row r="77" spans="1:13" s="1" customFormat="1" ht="12.75">
      <c r="A77" s="1">
        <v>8</v>
      </c>
      <c r="B77" s="1">
        <v>89</v>
      </c>
      <c r="C77" s="1" t="s">
        <v>91</v>
      </c>
      <c r="D77" s="1" t="s">
        <v>40</v>
      </c>
      <c r="E77" s="1">
        <v>1949</v>
      </c>
      <c r="F77" s="39">
        <f>SUM(E77*1.25)</f>
        <v>2436.25</v>
      </c>
      <c r="G77" s="77">
        <v>2690</v>
      </c>
      <c r="H77" s="1" t="s">
        <v>18</v>
      </c>
      <c r="I77" s="1" t="s">
        <v>272</v>
      </c>
      <c r="J77" s="1">
        <v>292</v>
      </c>
      <c r="K77" s="56">
        <f>ROUND(0.15*F77,0)</f>
        <v>365</v>
      </c>
      <c r="L77" s="1">
        <f>SUM(E77+J77)</f>
        <v>2241</v>
      </c>
      <c r="M77" s="1">
        <v>1599</v>
      </c>
    </row>
    <row r="78" spans="1:11" s="18" customFormat="1" ht="12.75">
      <c r="A78" s="59"/>
      <c r="B78" s="59"/>
      <c r="C78" s="59"/>
      <c r="D78" s="59"/>
      <c r="E78" s="59">
        <v>1949</v>
      </c>
      <c r="F78" s="65">
        <v>2436</v>
      </c>
      <c r="G78" s="65">
        <v>2436</v>
      </c>
      <c r="H78" s="59"/>
      <c r="I78" s="59"/>
      <c r="K78" s="58"/>
    </row>
    <row r="79" spans="1:9" ht="12.75">
      <c r="A79" s="143" t="s">
        <v>243</v>
      </c>
      <c r="B79" s="143"/>
      <c r="C79" s="143"/>
      <c r="D79" s="143"/>
      <c r="E79" s="143"/>
      <c r="F79" s="143"/>
      <c r="G79" s="143"/>
      <c r="H79" s="143"/>
      <c r="I79" s="143"/>
    </row>
    <row r="80" spans="1:13" s="1" customFormat="1" ht="12.75">
      <c r="A80" s="1">
        <v>1</v>
      </c>
      <c r="B80" s="1">
        <v>2019</v>
      </c>
      <c r="C80" s="1" t="s">
        <v>92</v>
      </c>
      <c r="D80" s="1" t="s">
        <v>50</v>
      </c>
      <c r="E80" s="1">
        <v>2457</v>
      </c>
      <c r="F80" s="39">
        <f>SUM(E80*1.25)</f>
        <v>3071.25</v>
      </c>
      <c r="G80" s="77">
        <v>3071</v>
      </c>
      <c r="H80" s="1" t="s">
        <v>18</v>
      </c>
      <c r="I80" s="1" t="s">
        <v>272</v>
      </c>
      <c r="J80" s="1">
        <v>369</v>
      </c>
      <c r="K80" s="56">
        <f>ROUND(0.15*F80,0)</f>
        <v>461</v>
      </c>
      <c r="L80" s="1">
        <f>SUM(E80+J80)</f>
        <v>2826</v>
      </c>
      <c r="M80" s="1">
        <v>1990</v>
      </c>
    </row>
    <row r="81" spans="1:11" s="18" customFormat="1" ht="12.75">
      <c r="A81" s="59"/>
      <c r="B81" s="59"/>
      <c r="C81" s="59"/>
      <c r="D81" s="59"/>
      <c r="E81" s="59">
        <v>2457</v>
      </c>
      <c r="F81" s="65">
        <v>3071</v>
      </c>
      <c r="G81" s="65">
        <v>3071</v>
      </c>
      <c r="H81" s="59"/>
      <c r="I81" s="59"/>
      <c r="K81" s="58"/>
    </row>
    <row r="82" spans="1:9" ht="12.75">
      <c r="A82" s="143" t="s">
        <v>244</v>
      </c>
      <c r="B82" s="143"/>
      <c r="C82" s="143"/>
      <c r="D82" s="143"/>
      <c r="E82" s="143"/>
      <c r="F82" s="143"/>
      <c r="G82" s="143"/>
      <c r="H82" s="143"/>
      <c r="I82" s="143"/>
    </row>
    <row r="83" spans="1:13" s="1" customFormat="1" ht="12.75">
      <c r="A83" s="1">
        <v>1</v>
      </c>
      <c r="B83" s="1">
        <v>2015</v>
      </c>
      <c r="C83" s="1" t="s">
        <v>93</v>
      </c>
      <c r="D83" s="1" t="s">
        <v>21</v>
      </c>
      <c r="E83" s="1">
        <v>3507</v>
      </c>
      <c r="F83" s="39">
        <f>SUM(E83*1.25)</f>
        <v>4383.75</v>
      </c>
      <c r="G83" s="77">
        <v>4384</v>
      </c>
      <c r="H83" s="1" t="s">
        <v>18</v>
      </c>
      <c r="I83" s="1" t="s">
        <v>272</v>
      </c>
      <c r="J83" s="1">
        <v>526</v>
      </c>
      <c r="K83" s="56">
        <f>ROUND(0.15*F83,0)</f>
        <v>658</v>
      </c>
      <c r="L83" s="1">
        <f>SUM(E83+J83)</f>
        <v>4033</v>
      </c>
      <c r="M83" s="1">
        <v>2830</v>
      </c>
    </row>
    <row r="84" spans="1:13" s="1" customFormat="1" ht="12.75">
      <c r="A84" s="1">
        <v>2</v>
      </c>
      <c r="B84" s="1">
        <v>82</v>
      </c>
      <c r="C84" s="1" t="s">
        <v>94</v>
      </c>
      <c r="D84" s="1" t="s">
        <v>90</v>
      </c>
      <c r="E84" s="1">
        <v>2138</v>
      </c>
      <c r="F84" s="39">
        <f>SUM(E84*1.25)</f>
        <v>2672.5</v>
      </c>
      <c r="G84" s="77">
        <v>2673</v>
      </c>
      <c r="H84" s="1" t="s">
        <v>18</v>
      </c>
      <c r="I84" s="1" t="s">
        <v>272</v>
      </c>
      <c r="J84" s="1">
        <v>321</v>
      </c>
      <c r="K84" s="56">
        <f>ROUND(0.15*F84,0)</f>
        <v>401</v>
      </c>
      <c r="L84" s="1">
        <f>SUM(E84+J84)</f>
        <v>2459</v>
      </c>
      <c r="M84" s="1">
        <v>1744</v>
      </c>
    </row>
    <row r="85" spans="1:13" s="1" customFormat="1" ht="12.75">
      <c r="A85" s="1">
        <v>3</v>
      </c>
      <c r="B85" s="1">
        <v>574</v>
      </c>
      <c r="C85" s="1" t="s">
        <v>95</v>
      </c>
      <c r="D85" s="1" t="s">
        <v>90</v>
      </c>
      <c r="E85" s="1">
        <v>2138</v>
      </c>
      <c r="F85" s="39">
        <f>SUM(E85*1.25)</f>
        <v>2672.5</v>
      </c>
      <c r="G85" s="77">
        <v>2673</v>
      </c>
      <c r="H85" s="1" t="s">
        <v>19</v>
      </c>
      <c r="I85" s="1" t="s">
        <v>272</v>
      </c>
      <c r="J85" s="1">
        <v>321</v>
      </c>
      <c r="K85" s="56">
        <f>ROUND(0.15*F85,0)</f>
        <v>401</v>
      </c>
      <c r="L85" s="1">
        <f>SUM(E85+J85)</f>
        <v>2459</v>
      </c>
      <c r="M85" s="1">
        <v>1744</v>
      </c>
    </row>
    <row r="86" spans="1:13" s="1" customFormat="1" ht="12.75">
      <c r="A86" s="1">
        <v>4</v>
      </c>
      <c r="B86" s="1">
        <v>329</v>
      </c>
      <c r="C86" s="1" t="s">
        <v>96</v>
      </c>
      <c r="D86" s="1" t="s">
        <v>97</v>
      </c>
      <c r="E86" s="1">
        <v>2886</v>
      </c>
      <c r="F86" s="39">
        <f>SUM(E86*1.25)</f>
        <v>3607.5</v>
      </c>
      <c r="G86" s="77">
        <v>0</v>
      </c>
      <c r="H86" s="1" t="s">
        <v>18</v>
      </c>
      <c r="I86" s="1" t="s">
        <v>272</v>
      </c>
      <c r="J86" s="1">
        <v>433</v>
      </c>
      <c r="K86" s="56">
        <f>ROUND(0.15*F86,0)</f>
        <v>541</v>
      </c>
      <c r="L86" s="1">
        <f>SUM(E86+J86)</f>
        <v>3319</v>
      </c>
      <c r="M86" s="1">
        <v>2329</v>
      </c>
    </row>
    <row r="87" spans="1:11" s="18" customFormat="1" ht="12.75">
      <c r="A87" s="59"/>
      <c r="B87" s="59"/>
      <c r="C87" s="59"/>
      <c r="D87" s="59"/>
      <c r="E87" s="59">
        <f>SUM(E83:E86)</f>
        <v>10669</v>
      </c>
      <c r="F87" s="65">
        <f>SUM(F83:F86)</f>
        <v>13336.25</v>
      </c>
      <c r="G87" s="65">
        <f>SUM(G83:G86)</f>
        <v>9730</v>
      </c>
      <c r="H87" s="59"/>
      <c r="I87" s="59"/>
      <c r="K87" s="58">
        <f>ROUND(0.15*F87,0)</f>
        <v>2000</v>
      </c>
    </row>
    <row r="88" spans="1:9" ht="12.75">
      <c r="A88" s="143" t="s">
        <v>245</v>
      </c>
      <c r="B88" s="143"/>
      <c r="C88" s="143"/>
      <c r="D88" s="143"/>
      <c r="E88" s="143"/>
      <c r="F88" s="143"/>
      <c r="G88" s="143"/>
      <c r="H88" s="143"/>
      <c r="I88" s="143"/>
    </row>
    <row r="89" spans="1:13" s="1" customFormat="1" ht="12.75">
      <c r="A89" s="1">
        <v>1</v>
      </c>
      <c r="B89" s="1">
        <v>68</v>
      </c>
      <c r="C89" s="1" t="s">
        <v>98</v>
      </c>
      <c r="D89" s="1" t="s">
        <v>30</v>
      </c>
      <c r="E89" s="1">
        <v>4511</v>
      </c>
      <c r="F89" s="39">
        <f aca="true" t="shared" si="11" ref="F89:F97">SUM(E89*1.25)</f>
        <v>5638.75</v>
      </c>
      <c r="G89" s="77">
        <v>0</v>
      </c>
      <c r="H89" s="1" t="s">
        <v>18</v>
      </c>
      <c r="I89" s="1" t="s">
        <v>272</v>
      </c>
      <c r="J89" s="1">
        <v>677</v>
      </c>
      <c r="K89" s="56">
        <f>ROUND(0.15*F89,0)</f>
        <v>846</v>
      </c>
      <c r="L89" s="1">
        <f aca="true" t="shared" si="12" ref="L89:L97">SUM(E89+J89)</f>
        <v>5188</v>
      </c>
      <c r="M89" s="1">
        <v>3638</v>
      </c>
    </row>
    <row r="90" spans="1:13" s="1" customFormat="1" ht="12.75">
      <c r="A90" s="1">
        <v>2</v>
      </c>
      <c r="B90" s="1">
        <v>108</v>
      </c>
      <c r="C90" s="1" t="s">
        <v>99</v>
      </c>
      <c r="D90" s="1" t="s">
        <v>21</v>
      </c>
      <c r="E90" s="1">
        <v>3507</v>
      </c>
      <c r="F90" s="39">
        <f t="shared" si="11"/>
        <v>4383.75</v>
      </c>
      <c r="G90" s="77">
        <v>4384</v>
      </c>
      <c r="H90" s="1" t="s">
        <v>18</v>
      </c>
      <c r="I90" s="1" t="s">
        <v>272</v>
      </c>
      <c r="J90" s="1">
        <v>526</v>
      </c>
      <c r="K90" s="56">
        <f>ROUND(0.15*F90,0)</f>
        <v>658</v>
      </c>
      <c r="L90" s="1">
        <f t="shared" si="12"/>
        <v>4033</v>
      </c>
      <c r="M90" s="1">
        <v>2830</v>
      </c>
    </row>
    <row r="91" spans="1:12" s="1" customFormat="1" ht="12.75">
      <c r="A91" s="1">
        <v>3</v>
      </c>
      <c r="B91" s="1">
        <v>77046</v>
      </c>
      <c r="C91" s="1" t="s">
        <v>100</v>
      </c>
      <c r="D91" s="1" t="s">
        <v>21</v>
      </c>
      <c r="E91" s="1">
        <v>3609</v>
      </c>
      <c r="F91" s="39">
        <f t="shared" si="11"/>
        <v>4511.25</v>
      </c>
      <c r="G91" s="77">
        <v>0</v>
      </c>
      <c r="H91" s="1" t="s">
        <v>18</v>
      </c>
      <c r="I91" s="1" t="s">
        <v>54</v>
      </c>
      <c r="J91" s="1">
        <v>361</v>
      </c>
      <c r="L91" s="1">
        <f t="shared" si="12"/>
        <v>3970</v>
      </c>
    </row>
    <row r="92" spans="1:13" s="1" customFormat="1" ht="12.75">
      <c r="A92" s="1">
        <v>4</v>
      </c>
      <c r="B92" s="1">
        <v>72719</v>
      </c>
      <c r="C92" s="1" t="s">
        <v>101</v>
      </c>
      <c r="D92" s="1" t="s">
        <v>84</v>
      </c>
      <c r="E92" s="1">
        <v>3371</v>
      </c>
      <c r="F92" s="39">
        <f t="shared" si="11"/>
        <v>4213.75</v>
      </c>
      <c r="G92" s="77">
        <v>4277</v>
      </c>
      <c r="H92" s="1" t="s">
        <v>18</v>
      </c>
      <c r="I92" s="1" t="s">
        <v>272</v>
      </c>
      <c r="J92" s="1">
        <v>506</v>
      </c>
      <c r="K92" s="56">
        <f aca="true" t="shared" si="13" ref="K92:K98">ROUND(0.15*F92,0)</f>
        <v>632</v>
      </c>
      <c r="L92" s="1">
        <f t="shared" si="12"/>
        <v>3877</v>
      </c>
      <c r="M92" s="1">
        <v>2621</v>
      </c>
    </row>
    <row r="93" spans="1:13" s="1" customFormat="1" ht="12.75">
      <c r="A93" s="1">
        <v>5</v>
      </c>
      <c r="B93" s="1">
        <v>573</v>
      </c>
      <c r="C93" s="1" t="s">
        <v>102</v>
      </c>
      <c r="D93" s="1" t="s">
        <v>23</v>
      </c>
      <c r="E93" s="1">
        <v>3254</v>
      </c>
      <c r="F93" s="39">
        <f t="shared" si="11"/>
        <v>4067.5</v>
      </c>
      <c r="G93" s="77">
        <v>4173</v>
      </c>
      <c r="H93" s="1" t="s">
        <v>18</v>
      </c>
      <c r="I93" s="1" t="s">
        <v>272</v>
      </c>
      <c r="J93" s="1">
        <v>488</v>
      </c>
      <c r="K93" s="56">
        <f t="shared" si="13"/>
        <v>610</v>
      </c>
      <c r="L93" s="1">
        <f t="shared" si="12"/>
        <v>3742</v>
      </c>
      <c r="M93" s="1">
        <v>2625</v>
      </c>
    </row>
    <row r="94" spans="1:13" s="1" customFormat="1" ht="12.75">
      <c r="A94" s="1">
        <v>6</v>
      </c>
      <c r="B94" s="1">
        <v>11080</v>
      </c>
      <c r="C94" s="1" t="s">
        <v>103</v>
      </c>
      <c r="D94" s="1" t="s">
        <v>50</v>
      </c>
      <c r="E94" s="1">
        <v>2457</v>
      </c>
      <c r="F94" s="39">
        <f t="shared" si="11"/>
        <v>3071.25</v>
      </c>
      <c r="G94" s="77">
        <v>3071</v>
      </c>
      <c r="H94" s="1" t="s">
        <v>18</v>
      </c>
      <c r="I94" s="1" t="s">
        <v>272</v>
      </c>
      <c r="J94" s="1">
        <v>369</v>
      </c>
      <c r="K94" s="56">
        <f t="shared" si="13"/>
        <v>461</v>
      </c>
      <c r="L94" s="1">
        <f t="shared" si="12"/>
        <v>2826</v>
      </c>
      <c r="M94" s="1">
        <v>2009</v>
      </c>
    </row>
    <row r="95" spans="1:13" s="1" customFormat="1" ht="12.75">
      <c r="A95" s="1">
        <v>7</v>
      </c>
      <c r="B95" s="1">
        <v>107</v>
      </c>
      <c r="C95" s="1" t="s">
        <v>104</v>
      </c>
      <c r="D95" s="1" t="s">
        <v>61</v>
      </c>
      <c r="E95" s="1">
        <v>3371</v>
      </c>
      <c r="F95" s="39">
        <f t="shared" si="11"/>
        <v>4213.75</v>
      </c>
      <c r="G95" s="77">
        <v>4277</v>
      </c>
      <c r="H95" s="1" t="s">
        <v>18</v>
      </c>
      <c r="I95" s="1" t="s">
        <v>272</v>
      </c>
      <c r="J95" s="1">
        <v>506</v>
      </c>
      <c r="K95" s="56">
        <f t="shared" si="13"/>
        <v>632</v>
      </c>
      <c r="L95" s="1">
        <f t="shared" si="12"/>
        <v>3877</v>
      </c>
      <c r="M95" s="1">
        <v>2720</v>
      </c>
    </row>
    <row r="96" spans="1:13" s="1" customFormat="1" ht="12.75">
      <c r="A96" s="1">
        <v>8</v>
      </c>
      <c r="B96" s="1">
        <v>602</v>
      </c>
      <c r="C96" s="1" t="s">
        <v>105</v>
      </c>
      <c r="D96" s="1" t="s">
        <v>90</v>
      </c>
      <c r="E96" s="1">
        <v>2138</v>
      </c>
      <c r="F96" s="39">
        <f t="shared" si="11"/>
        <v>2672.5</v>
      </c>
      <c r="G96" s="77">
        <v>2673</v>
      </c>
      <c r="H96" s="1" t="s">
        <v>19</v>
      </c>
      <c r="I96" s="1" t="s">
        <v>272</v>
      </c>
      <c r="J96" s="1">
        <v>321</v>
      </c>
      <c r="K96" s="56">
        <f t="shared" si="13"/>
        <v>401</v>
      </c>
      <c r="L96" s="1">
        <f t="shared" si="12"/>
        <v>2459</v>
      </c>
      <c r="M96" s="1">
        <v>1745</v>
      </c>
    </row>
    <row r="97" spans="1:13" s="1" customFormat="1" ht="12.75">
      <c r="A97" s="1">
        <v>9</v>
      </c>
      <c r="B97" s="1">
        <v>633</v>
      </c>
      <c r="C97" s="1" t="s">
        <v>106</v>
      </c>
      <c r="D97" s="1" t="s">
        <v>90</v>
      </c>
      <c r="E97" s="1">
        <v>2138</v>
      </c>
      <c r="F97" s="39">
        <f t="shared" si="11"/>
        <v>2672.5</v>
      </c>
      <c r="G97" s="77">
        <v>2673</v>
      </c>
      <c r="H97" s="1" t="s">
        <v>19</v>
      </c>
      <c r="I97" s="1" t="s">
        <v>272</v>
      </c>
      <c r="J97" s="1">
        <v>321</v>
      </c>
      <c r="K97" s="56">
        <f t="shared" si="13"/>
        <v>401</v>
      </c>
      <c r="L97" s="1">
        <f t="shared" si="12"/>
        <v>2459</v>
      </c>
      <c r="M97" s="1">
        <v>1744</v>
      </c>
    </row>
    <row r="98" spans="1:11" s="18" customFormat="1" ht="12.75">
      <c r="A98" s="59"/>
      <c r="B98" s="59"/>
      <c r="C98" s="59"/>
      <c r="D98" s="59"/>
      <c r="E98" s="60">
        <f>SUM(E89:E97)</f>
        <v>28356</v>
      </c>
      <c r="F98" s="65">
        <f>SUM(F89:F97)</f>
        <v>35445</v>
      </c>
      <c r="G98" s="65">
        <f>SUM(G89:G97)</f>
        <v>25528</v>
      </c>
      <c r="H98" s="59"/>
      <c r="I98" s="59"/>
      <c r="K98" s="58">
        <f t="shared" si="13"/>
        <v>5317</v>
      </c>
    </row>
    <row r="99" spans="1:9" ht="12.75">
      <c r="A99" s="143" t="s">
        <v>246</v>
      </c>
      <c r="B99" s="143"/>
      <c r="C99" s="143"/>
      <c r="D99" s="143"/>
      <c r="E99" s="143"/>
      <c r="F99" s="143"/>
      <c r="G99" s="143"/>
      <c r="H99" s="143"/>
      <c r="I99" s="143"/>
    </row>
    <row r="100" spans="1:13" s="1" customFormat="1" ht="12.75">
      <c r="A100" s="1">
        <v>1</v>
      </c>
      <c r="B100" s="1">
        <v>58</v>
      </c>
      <c r="C100" s="1" t="s">
        <v>107</v>
      </c>
      <c r="D100" s="1" t="s">
        <v>21</v>
      </c>
      <c r="E100" s="1">
        <v>3507</v>
      </c>
      <c r="F100" s="39">
        <f>SUM(E100*1.25)</f>
        <v>4383.75</v>
      </c>
      <c r="G100" s="77">
        <v>4384</v>
      </c>
      <c r="H100" s="1" t="s">
        <v>18</v>
      </c>
      <c r="I100" s="1" t="s">
        <v>272</v>
      </c>
      <c r="J100" s="1">
        <v>526</v>
      </c>
      <c r="K100" s="56">
        <f>ROUND(0.15*F100,0)</f>
        <v>658</v>
      </c>
      <c r="L100" s="1">
        <f>SUM(E100+J100)</f>
        <v>4033</v>
      </c>
      <c r="M100" s="1">
        <v>2830</v>
      </c>
    </row>
    <row r="101" spans="1:12" s="1" customFormat="1" ht="12.75">
      <c r="A101" s="1">
        <v>2</v>
      </c>
      <c r="B101" s="1">
        <v>77068</v>
      </c>
      <c r="C101" s="1" t="s">
        <v>232</v>
      </c>
      <c r="D101" s="1" t="s">
        <v>34</v>
      </c>
      <c r="E101" s="1">
        <v>2363</v>
      </c>
      <c r="F101" s="39">
        <f>SUM(E101*1.25)</f>
        <v>2953.75</v>
      </c>
      <c r="G101" s="77">
        <v>2996</v>
      </c>
      <c r="H101" s="1" t="s">
        <v>18</v>
      </c>
      <c r="I101" s="1" t="s">
        <v>272</v>
      </c>
      <c r="J101" s="1">
        <v>354</v>
      </c>
      <c r="K101" s="56">
        <f>ROUND(0.15*F101,0)</f>
        <v>443</v>
      </c>
      <c r="L101" s="1">
        <f>SUM(E101+J101)</f>
        <v>2717</v>
      </c>
    </row>
    <row r="102" spans="1:11" s="18" customFormat="1" ht="12.75">
      <c r="A102" s="59"/>
      <c r="B102" s="59"/>
      <c r="C102" s="59"/>
      <c r="D102" s="59"/>
      <c r="E102" s="60">
        <f>SUM(E100:E101)</f>
        <v>5870</v>
      </c>
      <c r="F102" s="65">
        <f>SUM(F100:F101)</f>
        <v>7337.5</v>
      </c>
      <c r="G102" s="65">
        <f>SUM(G100:G101)</f>
        <v>7380</v>
      </c>
      <c r="H102" s="59"/>
      <c r="I102" s="59"/>
      <c r="K102" s="58"/>
    </row>
    <row r="103" spans="1:9" ht="12.75">
      <c r="A103" s="143" t="s">
        <v>247</v>
      </c>
      <c r="B103" s="143"/>
      <c r="C103" s="143"/>
      <c r="D103" s="143"/>
      <c r="E103" s="143"/>
      <c r="F103" s="143"/>
      <c r="G103" s="143"/>
      <c r="H103" s="143"/>
      <c r="I103" s="143"/>
    </row>
    <row r="104" spans="1:13" s="1" customFormat="1" ht="12.75">
      <c r="A104" s="1">
        <v>1</v>
      </c>
      <c r="B104" s="1">
        <v>6</v>
      </c>
      <c r="C104" s="1" t="s">
        <v>108</v>
      </c>
      <c r="D104" s="1" t="s">
        <v>25</v>
      </c>
      <c r="E104" s="1">
        <v>4346</v>
      </c>
      <c r="F104" s="39">
        <f>SUM(E104*1.25)</f>
        <v>5432.5</v>
      </c>
      <c r="G104" s="77">
        <v>0</v>
      </c>
      <c r="H104" s="1" t="s">
        <v>18</v>
      </c>
      <c r="I104" s="1" t="s">
        <v>272</v>
      </c>
      <c r="J104" s="1">
        <v>652</v>
      </c>
      <c r="K104" s="56">
        <f>ROUND(0.15*F104,0)</f>
        <v>815</v>
      </c>
      <c r="L104" s="1">
        <f>SUM(E104+J104)</f>
        <v>4998</v>
      </c>
      <c r="M104" s="1">
        <v>3506</v>
      </c>
    </row>
    <row r="105" spans="1:11" s="18" customFormat="1" ht="12.75">
      <c r="A105" s="59"/>
      <c r="B105" s="59"/>
      <c r="C105" s="59"/>
      <c r="D105" s="59"/>
      <c r="E105" s="59">
        <v>4346</v>
      </c>
      <c r="F105" s="65">
        <v>5433</v>
      </c>
      <c r="G105" s="65"/>
      <c r="H105" s="59"/>
      <c r="I105" s="59"/>
      <c r="K105" s="58"/>
    </row>
    <row r="106" spans="1:9" ht="12.75">
      <c r="A106" s="143" t="s">
        <v>248</v>
      </c>
      <c r="B106" s="143"/>
      <c r="C106" s="143"/>
      <c r="D106" s="143"/>
      <c r="E106" s="143"/>
      <c r="F106" s="143"/>
      <c r="G106" s="143"/>
      <c r="H106" s="143"/>
      <c r="I106" s="143"/>
    </row>
    <row r="107" spans="1:13" s="1" customFormat="1" ht="12.75">
      <c r="A107" s="1">
        <v>2</v>
      </c>
      <c r="B107" s="1">
        <v>40</v>
      </c>
      <c r="C107" s="1" t="s">
        <v>109</v>
      </c>
      <c r="D107" s="1" t="s">
        <v>110</v>
      </c>
      <c r="E107" s="1">
        <v>1823</v>
      </c>
      <c r="F107" s="39">
        <f>SUM(E107*1.25)</f>
        <v>2278.75</v>
      </c>
      <c r="G107" s="77">
        <v>2560</v>
      </c>
      <c r="H107" s="1" t="s">
        <v>18</v>
      </c>
      <c r="I107" s="1" t="s">
        <v>272</v>
      </c>
      <c r="J107" s="1">
        <v>273</v>
      </c>
      <c r="K107" s="56">
        <f>ROUND(0.15*F107,0)</f>
        <v>342</v>
      </c>
      <c r="L107" s="1">
        <f>SUM(E107+J107)</f>
        <v>2096</v>
      </c>
      <c r="M107" s="1">
        <v>1512</v>
      </c>
    </row>
    <row r="108" spans="1:13" s="1" customFormat="1" ht="12.75">
      <c r="A108" s="1">
        <v>3</v>
      </c>
      <c r="B108" s="1">
        <v>25</v>
      </c>
      <c r="C108" s="1" t="s">
        <v>111</v>
      </c>
      <c r="D108" s="1" t="s">
        <v>75</v>
      </c>
      <c r="E108" s="1">
        <v>3507</v>
      </c>
      <c r="F108" s="39">
        <f>SUM(E108*1.25)</f>
        <v>4383.75</v>
      </c>
      <c r="G108" s="77">
        <v>4348</v>
      </c>
      <c r="H108" s="1" t="s">
        <v>18</v>
      </c>
      <c r="I108" s="1" t="s">
        <v>272</v>
      </c>
      <c r="J108" s="1">
        <v>526</v>
      </c>
      <c r="K108" s="56">
        <f>ROUND(0.15*F108,0)</f>
        <v>658</v>
      </c>
      <c r="L108" s="1">
        <f>SUM(E108+J108)</f>
        <v>4033</v>
      </c>
      <c r="M108" s="1">
        <v>2829</v>
      </c>
    </row>
    <row r="109" spans="1:13" s="1" customFormat="1" ht="12.75">
      <c r="A109" s="1">
        <v>4</v>
      </c>
      <c r="B109" s="1">
        <v>581</v>
      </c>
      <c r="C109" s="1" t="s">
        <v>112</v>
      </c>
      <c r="D109" s="1" t="s">
        <v>113</v>
      </c>
      <c r="E109" s="1">
        <v>2291</v>
      </c>
      <c r="F109" s="39">
        <f>SUM(E109*1.25)</f>
        <v>2863.75</v>
      </c>
      <c r="G109" s="77">
        <v>2923</v>
      </c>
      <c r="H109" s="1" t="s">
        <v>18</v>
      </c>
      <c r="I109" s="1" t="s">
        <v>272</v>
      </c>
      <c r="J109" s="1">
        <v>344</v>
      </c>
      <c r="K109" s="56">
        <f>ROUND(0.15*F109,0)</f>
        <v>430</v>
      </c>
      <c r="L109" s="1">
        <f>SUM(E109+J109)</f>
        <v>2635</v>
      </c>
      <c r="M109" s="1">
        <v>1865</v>
      </c>
    </row>
    <row r="110" spans="1:11" s="18" customFormat="1" ht="12.75">
      <c r="A110" s="59"/>
      <c r="B110" s="59"/>
      <c r="C110" s="59"/>
      <c r="D110" s="59"/>
      <c r="E110" s="60">
        <f>SUM(E107:E109)</f>
        <v>7621</v>
      </c>
      <c r="F110" s="65">
        <f>SUM(F107:F109)</f>
        <v>9526.25</v>
      </c>
      <c r="G110" s="65">
        <f>SUM(G107:G109)</f>
        <v>9831</v>
      </c>
      <c r="H110" s="59"/>
      <c r="I110" s="59"/>
      <c r="K110" s="58"/>
    </row>
    <row r="111" spans="1:9" ht="12.75">
      <c r="A111" s="143" t="s">
        <v>114</v>
      </c>
      <c r="B111" s="143"/>
      <c r="C111" s="143"/>
      <c r="D111" s="143"/>
      <c r="E111" s="143"/>
      <c r="F111" s="143"/>
      <c r="G111" s="143"/>
      <c r="H111" s="143"/>
      <c r="I111" s="143"/>
    </row>
    <row r="112" spans="1:13" s="1" customFormat="1" ht="12.75">
      <c r="A112" s="1">
        <v>5</v>
      </c>
      <c r="B112" s="1">
        <v>23001</v>
      </c>
      <c r="C112" s="1" t="s">
        <v>115</v>
      </c>
      <c r="D112" s="1" t="s">
        <v>84</v>
      </c>
      <c r="E112" s="1">
        <v>3371</v>
      </c>
      <c r="F112" s="39">
        <f>SUM(E112*1.25)</f>
        <v>4213.75</v>
      </c>
      <c r="G112" s="77">
        <v>4277</v>
      </c>
      <c r="H112" s="1" t="s">
        <v>18</v>
      </c>
      <c r="I112" s="1" t="s">
        <v>272</v>
      </c>
      <c r="J112" s="1">
        <v>506</v>
      </c>
      <c r="K112" s="56">
        <f>ROUND(0.15*F112,0)</f>
        <v>632</v>
      </c>
      <c r="L112" s="1">
        <f>SUM(E112+J112)</f>
        <v>3877</v>
      </c>
      <c r="M112" s="1">
        <v>2801</v>
      </c>
    </row>
    <row r="113" spans="1:13" s="1" customFormat="1" ht="12.75">
      <c r="A113" s="1">
        <v>6</v>
      </c>
      <c r="B113" s="1">
        <v>184</v>
      </c>
      <c r="C113" s="1" t="s">
        <v>116</v>
      </c>
      <c r="D113" s="1" t="s">
        <v>53</v>
      </c>
      <c r="E113" s="1">
        <v>1857</v>
      </c>
      <c r="F113" s="39">
        <f>SUM(E113*1.25)</f>
        <v>2321.25</v>
      </c>
      <c r="G113" s="77">
        <v>2322</v>
      </c>
      <c r="H113" s="1" t="s">
        <v>18</v>
      </c>
      <c r="I113" s="1" t="s">
        <v>272</v>
      </c>
      <c r="J113" s="1">
        <v>279</v>
      </c>
      <c r="K113" s="56">
        <f>ROUND(0.15*F113,0)</f>
        <v>348</v>
      </c>
      <c r="L113" s="1">
        <f>SUM(E113+J113)</f>
        <v>2136</v>
      </c>
      <c r="M113" s="1">
        <v>1528</v>
      </c>
    </row>
    <row r="114" spans="1:11" s="18" customFormat="1" ht="12.75">
      <c r="A114" s="59"/>
      <c r="B114" s="59"/>
      <c r="C114" s="59"/>
      <c r="D114" s="59"/>
      <c r="E114" s="60">
        <f>SUM(E112:E113)</f>
        <v>5228</v>
      </c>
      <c r="F114" s="65">
        <f>SUM(F112:F113)</f>
        <v>6535</v>
      </c>
      <c r="G114" s="65">
        <f>SUM(G112:G113)</f>
        <v>6599</v>
      </c>
      <c r="H114" s="59"/>
      <c r="I114" s="59"/>
      <c r="K114" s="58"/>
    </row>
    <row r="115" spans="1:9" ht="12.75">
      <c r="A115" s="143" t="s">
        <v>249</v>
      </c>
      <c r="B115" s="150"/>
      <c r="C115" s="150"/>
      <c r="D115" s="150"/>
      <c r="E115" s="150"/>
      <c r="F115" s="150"/>
      <c r="G115" s="150"/>
      <c r="H115" s="150"/>
      <c r="I115" s="150"/>
    </row>
    <row r="116" spans="1:12" s="1" customFormat="1" ht="12.75">
      <c r="A116" s="1">
        <v>1</v>
      </c>
      <c r="B116" s="1">
        <v>73</v>
      </c>
      <c r="C116" s="1" t="s">
        <v>117</v>
      </c>
      <c r="D116" s="1" t="s">
        <v>30</v>
      </c>
      <c r="E116" s="1">
        <v>4511</v>
      </c>
      <c r="F116" s="39">
        <f>SUM(E116*1.25)</f>
        <v>5638.75</v>
      </c>
      <c r="G116" s="77">
        <v>0</v>
      </c>
      <c r="H116" s="1" t="s">
        <v>18</v>
      </c>
      <c r="I116" s="1" t="s">
        <v>272</v>
      </c>
      <c r="J116" s="1">
        <v>677</v>
      </c>
      <c r="K116" s="56">
        <f aca="true" t="shared" si="14" ref="K116:K121">ROUND(0.15*F116,0)</f>
        <v>846</v>
      </c>
      <c r="L116" s="1">
        <f>SUM(E116+J116)</f>
        <v>5188</v>
      </c>
    </row>
    <row r="117" spans="1:13" s="1" customFormat="1" ht="12.75">
      <c r="A117" s="1">
        <v>2</v>
      </c>
      <c r="B117" s="1">
        <v>502</v>
      </c>
      <c r="C117" s="1" t="s">
        <v>118</v>
      </c>
      <c r="D117" s="1" t="s">
        <v>119</v>
      </c>
      <c r="E117" s="1">
        <v>2291</v>
      </c>
      <c r="F117" s="39">
        <f>SUM(E117*1.25)</f>
        <v>2863.75</v>
      </c>
      <c r="G117" s="77">
        <v>0</v>
      </c>
      <c r="H117" s="1" t="s">
        <v>18</v>
      </c>
      <c r="I117" s="1" t="s">
        <v>272</v>
      </c>
      <c r="J117" s="1">
        <v>344</v>
      </c>
      <c r="K117" s="56">
        <f t="shared" si="14"/>
        <v>430</v>
      </c>
      <c r="L117" s="1">
        <f>SUM(E117+J117)</f>
        <v>2635</v>
      </c>
      <c r="M117" s="1">
        <v>1862</v>
      </c>
    </row>
    <row r="118" spans="1:13" s="1" customFormat="1" ht="12.75">
      <c r="A118" s="1">
        <v>3</v>
      </c>
      <c r="B118" s="1">
        <v>51</v>
      </c>
      <c r="C118" s="1" t="s">
        <v>120</v>
      </c>
      <c r="D118" s="1" t="s">
        <v>90</v>
      </c>
      <c r="E118" s="1">
        <v>2138</v>
      </c>
      <c r="F118" s="39">
        <f>SUM(E118*1.25)</f>
        <v>2672.5</v>
      </c>
      <c r="G118" s="77">
        <v>0</v>
      </c>
      <c r="H118" s="1" t="s">
        <v>19</v>
      </c>
      <c r="I118" s="1" t="s">
        <v>272</v>
      </c>
      <c r="J118" s="1">
        <v>321</v>
      </c>
      <c r="K118" s="56">
        <f t="shared" si="14"/>
        <v>401</v>
      </c>
      <c r="L118" s="1">
        <f>SUM(E118+J118)</f>
        <v>2459</v>
      </c>
      <c r="M118" s="1">
        <v>1744</v>
      </c>
    </row>
    <row r="119" spans="1:13" s="1" customFormat="1" ht="12.75">
      <c r="A119" s="1">
        <v>4</v>
      </c>
      <c r="B119" s="1">
        <v>4132</v>
      </c>
      <c r="C119" s="1" t="s">
        <v>121</v>
      </c>
      <c r="D119" s="1" t="s">
        <v>122</v>
      </c>
      <c r="E119" s="1">
        <v>2571</v>
      </c>
      <c r="F119" s="39">
        <f>SUM(E119*1.25)</f>
        <v>3213.75</v>
      </c>
      <c r="G119" s="77">
        <v>0</v>
      </c>
      <c r="H119" s="1" t="s">
        <v>18</v>
      </c>
      <c r="I119" s="1" t="s">
        <v>272</v>
      </c>
      <c r="J119" s="1">
        <v>386</v>
      </c>
      <c r="K119" s="56">
        <f t="shared" si="14"/>
        <v>482</v>
      </c>
      <c r="L119" s="1">
        <f>SUM(E119+J119)</f>
        <v>2957</v>
      </c>
      <c r="M119" s="1">
        <v>2077</v>
      </c>
    </row>
    <row r="120" spans="1:13" s="1" customFormat="1" ht="12.75">
      <c r="A120" s="1">
        <v>5</v>
      </c>
      <c r="B120" s="1">
        <v>138</v>
      </c>
      <c r="C120" s="1" t="s">
        <v>123</v>
      </c>
      <c r="D120" s="1" t="s">
        <v>124</v>
      </c>
      <c r="E120" s="1">
        <v>1370</v>
      </c>
      <c r="F120" s="39">
        <f>SUM(E120*1.25)</f>
        <v>1712.5</v>
      </c>
      <c r="G120" s="77">
        <v>0</v>
      </c>
      <c r="H120" s="1" t="s">
        <v>18</v>
      </c>
      <c r="I120" s="1" t="s">
        <v>272</v>
      </c>
      <c r="J120" s="1">
        <v>206</v>
      </c>
      <c r="K120" s="56">
        <f t="shared" si="14"/>
        <v>257</v>
      </c>
      <c r="L120" s="1">
        <f>SUM(E120+J120)</f>
        <v>1576</v>
      </c>
      <c r="M120" s="1">
        <v>1153</v>
      </c>
    </row>
    <row r="121" spans="1:11" s="18" customFormat="1" ht="12.75">
      <c r="A121" s="59"/>
      <c r="B121" s="59"/>
      <c r="C121" s="59"/>
      <c r="D121" s="59"/>
      <c r="E121" s="60">
        <f>SUM(E116:E120)</f>
        <v>12881</v>
      </c>
      <c r="F121" s="65">
        <f>SUM(F116:F120)</f>
        <v>16101.25</v>
      </c>
      <c r="G121" s="67"/>
      <c r="H121" s="59"/>
      <c r="I121" s="59"/>
      <c r="K121" s="58">
        <f t="shared" si="14"/>
        <v>2415</v>
      </c>
    </row>
    <row r="122" spans="1:9" ht="12.75">
      <c r="A122" s="143" t="s">
        <v>250</v>
      </c>
      <c r="B122" s="143"/>
      <c r="C122" s="143"/>
      <c r="D122" s="143"/>
      <c r="E122" s="143"/>
      <c r="F122" s="143"/>
      <c r="G122" s="143"/>
      <c r="H122" s="143"/>
      <c r="I122" s="143"/>
    </row>
    <row r="123" spans="1:13" s="1" customFormat="1" ht="12.75">
      <c r="A123" s="1">
        <v>6</v>
      </c>
      <c r="B123" s="1">
        <v>11075</v>
      </c>
      <c r="C123" s="1" t="s">
        <v>126</v>
      </c>
      <c r="D123" s="1" t="s">
        <v>75</v>
      </c>
      <c r="E123" s="1">
        <v>3507</v>
      </c>
      <c r="F123" s="39">
        <f>SUM(E123*1.25)</f>
        <v>4383.75</v>
      </c>
      <c r="G123" s="77">
        <v>0</v>
      </c>
      <c r="H123" s="1" t="s">
        <v>18</v>
      </c>
      <c r="I123" s="1" t="s">
        <v>272</v>
      </c>
      <c r="J123" s="1">
        <v>526</v>
      </c>
      <c r="K123" s="56">
        <f>ROUND(0.15*F123,0)</f>
        <v>658</v>
      </c>
      <c r="L123" s="1">
        <f>SUM(E123+J123)</f>
        <v>4033</v>
      </c>
      <c r="M123" s="1">
        <v>2830</v>
      </c>
    </row>
    <row r="124" spans="1:13" s="1" customFormat="1" ht="12.75">
      <c r="A124" s="1">
        <v>7</v>
      </c>
      <c r="B124" s="1">
        <v>22000</v>
      </c>
      <c r="C124" s="1" t="s">
        <v>127</v>
      </c>
      <c r="D124" s="1" t="s">
        <v>75</v>
      </c>
      <c r="E124" s="1">
        <v>3507</v>
      </c>
      <c r="F124" s="39">
        <f>SUM(E124*1.25)</f>
        <v>4383.75</v>
      </c>
      <c r="G124" s="77">
        <v>0</v>
      </c>
      <c r="H124" s="1" t="s">
        <v>18</v>
      </c>
      <c r="I124" s="1" t="s">
        <v>272</v>
      </c>
      <c r="J124" s="1">
        <v>526</v>
      </c>
      <c r="K124" s="56">
        <f>ROUND(0.15*F124,0)</f>
        <v>658</v>
      </c>
      <c r="L124" s="1">
        <f>SUM(E124+J124)</f>
        <v>4033</v>
      </c>
      <c r="M124" s="1">
        <v>2830</v>
      </c>
    </row>
    <row r="125" spans="1:11" s="18" customFormat="1" ht="12.75">
      <c r="A125" s="59"/>
      <c r="B125" s="59"/>
      <c r="C125" s="59"/>
      <c r="D125" s="59"/>
      <c r="E125" s="60">
        <f>SUM(E123:E124)</f>
        <v>7014</v>
      </c>
      <c r="F125" s="65">
        <f>SUM(F123:F124)</f>
        <v>8767.5</v>
      </c>
      <c r="G125" s="67"/>
      <c r="H125" s="59"/>
      <c r="I125" s="59"/>
      <c r="K125" s="58"/>
    </row>
    <row r="126" spans="1:9" ht="12.75">
      <c r="A126" s="143" t="s">
        <v>251</v>
      </c>
      <c r="B126" s="143"/>
      <c r="C126" s="143"/>
      <c r="D126" s="143"/>
      <c r="E126" s="143"/>
      <c r="F126" s="143"/>
      <c r="G126" s="143"/>
      <c r="H126" s="143"/>
      <c r="I126" s="143"/>
    </row>
    <row r="127" spans="1:13" s="1" customFormat="1" ht="12.75">
      <c r="A127" s="1">
        <v>1</v>
      </c>
      <c r="B127" s="1">
        <v>11072</v>
      </c>
      <c r="C127" s="1" t="s">
        <v>128</v>
      </c>
      <c r="D127" s="1" t="s">
        <v>30</v>
      </c>
      <c r="E127" s="1">
        <v>4511</v>
      </c>
      <c r="F127" s="39">
        <f aca="true" t="shared" si="15" ref="F127:F132">SUM(E127*1.25)</f>
        <v>5638.75</v>
      </c>
      <c r="G127" s="77">
        <v>0</v>
      </c>
      <c r="H127" s="1" t="s">
        <v>18</v>
      </c>
      <c r="I127" s="1" t="s">
        <v>272</v>
      </c>
      <c r="J127" s="1">
        <v>677</v>
      </c>
      <c r="K127" s="56">
        <f aca="true" t="shared" si="16" ref="K127:K133">ROUND(0.15*F127,0)</f>
        <v>846</v>
      </c>
      <c r="L127" s="1">
        <f aca="true" t="shared" si="17" ref="L127:L132">SUM(E127+J127)</f>
        <v>5188</v>
      </c>
      <c r="M127" s="1">
        <v>3640</v>
      </c>
    </row>
    <row r="128" spans="1:13" s="1" customFormat="1" ht="12.75">
      <c r="A128" s="1">
        <v>2</v>
      </c>
      <c r="B128" s="1">
        <v>575</v>
      </c>
      <c r="C128" s="1" t="s">
        <v>129</v>
      </c>
      <c r="D128" s="1" t="s">
        <v>21</v>
      </c>
      <c r="E128" s="1">
        <v>3507</v>
      </c>
      <c r="F128" s="39">
        <f t="shared" si="15"/>
        <v>4383.75</v>
      </c>
      <c r="G128" s="77">
        <v>0</v>
      </c>
      <c r="H128" s="1" t="s">
        <v>18</v>
      </c>
      <c r="I128" s="1" t="s">
        <v>272</v>
      </c>
      <c r="J128" s="1">
        <v>526</v>
      </c>
      <c r="K128" s="56">
        <f t="shared" si="16"/>
        <v>658</v>
      </c>
      <c r="L128" s="1">
        <f t="shared" si="17"/>
        <v>4033</v>
      </c>
      <c r="M128" s="1">
        <v>2830</v>
      </c>
    </row>
    <row r="129" spans="1:12" s="1" customFormat="1" ht="12.75">
      <c r="A129" s="1">
        <v>3</v>
      </c>
      <c r="B129" s="1">
        <v>110</v>
      </c>
      <c r="C129" s="1" t="s">
        <v>130</v>
      </c>
      <c r="D129" s="1" t="s">
        <v>23</v>
      </c>
      <c r="E129" s="1">
        <v>1969</v>
      </c>
      <c r="F129" s="39">
        <f t="shared" si="15"/>
        <v>2461.25</v>
      </c>
      <c r="G129" s="77">
        <v>0</v>
      </c>
      <c r="H129" s="1" t="s">
        <v>18</v>
      </c>
      <c r="I129" s="1" t="s">
        <v>272</v>
      </c>
      <c r="J129" s="1">
        <v>295</v>
      </c>
      <c r="K129" s="56">
        <f t="shared" si="16"/>
        <v>369</v>
      </c>
      <c r="L129" s="1">
        <f t="shared" si="17"/>
        <v>2264</v>
      </c>
    </row>
    <row r="130" spans="1:12" s="1" customFormat="1" ht="12.75">
      <c r="A130" s="1">
        <v>4</v>
      </c>
      <c r="B130" s="1">
        <v>127</v>
      </c>
      <c r="C130" s="1" t="s">
        <v>131</v>
      </c>
      <c r="D130" s="1" t="s">
        <v>63</v>
      </c>
      <c r="E130" s="1">
        <v>3254</v>
      </c>
      <c r="F130" s="39">
        <f t="shared" si="15"/>
        <v>4067.5</v>
      </c>
      <c r="G130" s="77">
        <v>0</v>
      </c>
      <c r="H130" s="1" t="s">
        <v>18</v>
      </c>
      <c r="I130" s="1" t="s">
        <v>272</v>
      </c>
      <c r="J130" s="1">
        <v>488</v>
      </c>
      <c r="K130" s="56">
        <f t="shared" si="16"/>
        <v>610</v>
      </c>
      <c r="L130" s="1">
        <f t="shared" si="17"/>
        <v>3742</v>
      </c>
    </row>
    <row r="131" spans="1:13" s="1" customFormat="1" ht="12.75">
      <c r="A131" s="1">
        <v>5</v>
      </c>
      <c r="B131" s="1">
        <v>561</v>
      </c>
      <c r="C131" s="1" t="s">
        <v>132</v>
      </c>
      <c r="D131" s="1" t="s">
        <v>113</v>
      </c>
      <c r="E131" s="1">
        <v>2291</v>
      </c>
      <c r="F131" s="39">
        <f t="shared" si="15"/>
        <v>2863.75</v>
      </c>
      <c r="G131" s="77">
        <v>0</v>
      </c>
      <c r="H131" s="1" t="s">
        <v>18</v>
      </c>
      <c r="I131" s="1" t="s">
        <v>272</v>
      </c>
      <c r="J131" s="1">
        <v>344</v>
      </c>
      <c r="K131" s="56">
        <f t="shared" si="16"/>
        <v>430</v>
      </c>
      <c r="L131" s="1">
        <f t="shared" si="17"/>
        <v>2635</v>
      </c>
      <c r="M131" s="1">
        <v>1880</v>
      </c>
    </row>
    <row r="132" spans="1:13" s="1" customFormat="1" ht="12.75">
      <c r="A132" s="1">
        <v>6</v>
      </c>
      <c r="B132" s="1">
        <v>105</v>
      </c>
      <c r="C132" s="1" t="s">
        <v>133</v>
      </c>
      <c r="D132" s="1" t="s">
        <v>134</v>
      </c>
      <c r="E132" s="1">
        <v>1727</v>
      </c>
      <c r="F132" s="39">
        <f t="shared" si="15"/>
        <v>2158.75</v>
      </c>
      <c r="G132" s="77">
        <v>0</v>
      </c>
      <c r="H132" s="1" t="s">
        <v>18</v>
      </c>
      <c r="I132" s="1" t="s">
        <v>272</v>
      </c>
      <c r="J132" s="1">
        <v>259</v>
      </c>
      <c r="K132" s="56">
        <f t="shared" si="16"/>
        <v>324</v>
      </c>
      <c r="L132" s="1">
        <f t="shared" si="17"/>
        <v>1986</v>
      </c>
      <c r="M132" s="1">
        <v>1427</v>
      </c>
    </row>
    <row r="133" spans="1:11" s="18" customFormat="1" ht="12.75">
      <c r="A133" s="59"/>
      <c r="B133" s="59"/>
      <c r="C133" s="59"/>
      <c r="D133" s="59"/>
      <c r="E133" s="60">
        <f>SUM(E127:E132)</f>
        <v>17259</v>
      </c>
      <c r="F133" s="65">
        <f>SUM(F127:F132)</f>
        <v>21573.75</v>
      </c>
      <c r="G133" s="67"/>
      <c r="H133" s="59"/>
      <c r="I133" s="59"/>
      <c r="K133" s="58">
        <f t="shared" si="16"/>
        <v>3236</v>
      </c>
    </row>
    <row r="134" spans="1:9" ht="12.75">
      <c r="A134" s="143" t="s">
        <v>252</v>
      </c>
      <c r="B134" s="143"/>
      <c r="C134" s="143"/>
      <c r="D134" s="143"/>
      <c r="E134" s="143"/>
      <c r="F134" s="143"/>
      <c r="G134" s="143"/>
      <c r="H134" s="143"/>
      <c r="I134" s="143"/>
    </row>
    <row r="135" spans="1:13" s="1" customFormat="1" ht="12.75">
      <c r="A135" s="1">
        <v>1</v>
      </c>
      <c r="B135" s="1">
        <v>10</v>
      </c>
      <c r="C135" s="1" t="s">
        <v>136</v>
      </c>
      <c r="D135" s="1" t="s">
        <v>30</v>
      </c>
      <c r="E135" s="1">
        <v>4511</v>
      </c>
      <c r="F135" s="39">
        <f>SUM(E135*1.25)</f>
        <v>5638.75</v>
      </c>
      <c r="G135" s="77">
        <v>0</v>
      </c>
      <c r="H135" s="1" t="s">
        <v>18</v>
      </c>
      <c r="I135" s="1" t="s">
        <v>272</v>
      </c>
      <c r="J135" s="1">
        <v>677</v>
      </c>
      <c r="K135" s="56">
        <f>ROUND(0.15*F135,0)</f>
        <v>846</v>
      </c>
      <c r="L135" s="1">
        <f>SUM(E135+J135)</f>
        <v>5188</v>
      </c>
      <c r="M135" s="1">
        <v>3640</v>
      </c>
    </row>
    <row r="136" spans="1:11" s="18" customFormat="1" ht="12.75">
      <c r="A136" s="59"/>
      <c r="B136" s="59"/>
      <c r="C136" s="59"/>
      <c r="D136" s="59"/>
      <c r="E136" s="59">
        <v>4511</v>
      </c>
      <c r="F136" s="65">
        <v>5639</v>
      </c>
      <c r="G136" s="67"/>
      <c r="H136" s="59"/>
      <c r="I136" s="59"/>
      <c r="K136" s="58"/>
    </row>
    <row r="137" spans="1:9" ht="12.75">
      <c r="A137" s="143" t="s">
        <v>252</v>
      </c>
      <c r="B137" s="143"/>
      <c r="C137" s="143"/>
      <c r="D137" s="143"/>
      <c r="E137" s="143"/>
      <c r="F137" s="143"/>
      <c r="G137" s="143"/>
      <c r="H137" s="143"/>
      <c r="I137" s="143"/>
    </row>
    <row r="138" spans="1:13" s="1" customFormat="1" ht="12.75">
      <c r="A138" s="1">
        <v>2</v>
      </c>
      <c r="B138" s="1">
        <v>142</v>
      </c>
      <c r="C138" s="1" t="s">
        <v>137</v>
      </c>
      <c r="D138" s="1" t="s">
        <v>23</v>
      </c>
      <c r="E138" s="1">
        <v>3254</v>
      </c>
      <c r="F138" s="39">
        <f aca="true" t="shared" si="18" ref="F138:F143">SUM(E138*1.25)</f>
        <v>4067.5</v>
      </c>
      <c r="G138" s="77">
        <v>0</v>
      </c>
      <c r="H138" s="1" t="s">
        <v>18</v>
      </c>
      <c r="I138" s="1" t="s">
        <v>272</v>
      </c>
      <c r="J138" s="1">
        <v>488</v>
      </c>
      <c r="K138" s="56">
        <f aca="true" t="shared" si="19" ref="K138:K144">ROUND(0.15*F138,0)</f>
        <v>610</v>
      </c>
      <c r="L138" s="1">
        <f aca="true" t="shared" si="20" ref="L138:L143">SUM(E138+J138)</f>
        <v>3742</v>
      </c>
      <c r="M138" s="1">
        <v>2625</v>
      </c>
    </row>
    <row r="139" spans="1:13" s="1" customFormat="1" ht="12.75">
      <c r="A139" s="1">
        <v>3</v>
      </c>
      <c r="B139" s="1">
        <v>24</v>
      </c>
      <c r="C139" s="1" t="s">
        <v>138</v>
      </c>
      <c r="D139" s="1" t="s">
        <v>50</v>
      </c>
      <c r="E139" s="1">
        <v>2457</v>
      </c>
      <c r="F139" s="39">
        <f t="shared" si="18"/>
        <v>3071.25</v>
      </c>
      <c r="G139" s="77">
        <v>0</v>
      </c>
      <c r="H139" s="1" t="s">
        <v>18</v>
      </c>
      <c r="I139" s="1" t="s">
        <v>272</v>
      </c>
      <c r="J139" s="1">
        <v>369</v>
      </c>
      <c r="K139" s="56">
        <f t="shared" si="19"/>
        <v>461</v>
      </c>
      <c r="L139" s="1">
        <f t="shared" si="20"/>
        <v>2826</v>
      </c>
      <c r="M139" s="1">
        <v>1992</v>
      </c>
    </row>
    <row r="140" spans="1:13" s="1" customFormat="1" ht="12.75">
      <c r="A140" s="1">
        <v>4</v>
      </c>
      <c r="B140" s="1">
        <v>31</v>
      </c>
      <c r="C140" s="1" t="s">
        <v>139</v>
      </c>
      <c r="D140" s="1" t="s">
        <v>75</v>
      </c>
      <c r="E140" s="1">
        <v>3507</v>
      </c>
      <c r="F140" s="39">
        <f t="shared" si="18"/>
        <v>4383.75</v>
      </c>
      <c r="G140" s="77">
        <v>0</v>
      </c>
      <c r="H140" s="1" t="s">
        <v>18</v>
      </c>
      <c r="I140" s="1" t="s">
        <v>272</v>
      </c>
      <c r="J140" s="1">
        <v>526</v>
      </c>
      <c r="K140" s="56">
        <f t="shared" si="19"/>
        <v>658</v>
      </c>
      <c r="L140" s="1">
        <f t="shared" si="20"/>
        <v>4033</v>
      </c>
      <c r="M140" s="1">
        <v>2830</v>
      </c>
    </row>
    <row r="141" spans="1:13" s="1" customFormat="1" ht="12.75">
      <c r="A141" s="1">
        <v>5</v>
      </c>
      <c r="B141" s="1">
        <v>3080</v>
      </c>
      <c r="C141" s="1" t="s">
        <v>140</v>
      </c>
      <c r="D141" s="1" t="s">
        <v>75</v>
      </c>
      <c r="E141" s="1">
        <v>3507</v>
      </c>
      <c r="F141" s="39">
        <f t="shared" si="18"/>
        <v>4383.75</v>
      </c>
      <c r="G141" s="77">
        <v>0</v>
      </c>
      <c r="H141" s="1" t="s">
        <v>18</v>
      </c>
      <c r="I141" s="1" t="s">
        <v>272</v>
      </c>
      <c r="J141" s="1">
        <v>526</v>
      </c>
      <c r="K141" s="56">
        <f t="shared" si="19"/>
        <v>658</v>
      </c>
      <c r="L141" s="1">
        <f t="shared" si="20"/>
        <v>4033</v>
      </c>
      <c r="M141" s="1">
        <v>2830</v>
      </c>
    </row>
    <row r="142" spans="1:13" s="1" customFormat="1" ht="12.75">
      <c r="A142" s="1">
        <v>6</v>
      </c>
      <c r="B142" s="1">
        <v>48</v>
      </c>
      <c r="C142" s="1" t="s">
        <v>141</v>
      </c>
      <c r="D142" s="1" t="s">
        <v>142</v>
      </c>
      <c r="E142" s="1">
        <v>3371</v>
      </c>
      <c r="F142" s="39">
        <f t="shared" si="18"/>
        <v>4213.75</v>
      </c>
      <c r="G142" s="77">
        <v>0</v>
      </c>
      <c r="H142" s="1" t="s">
        <v>18</v>
      </c>
      <c r="I142" s="1" t="s">
        <v>272</v>
      </c>
      <c r="J142" s="1">
        <v>506</v>
      </c>
      <c r="K142" s="56">
        <f t="shared" si="19"/>
        <v>632</v>
      </c>
      <c r="L142" s="1">
        <f t="shared" si="20"/>
        <v>3877</v>
      </c>
      <c r="M142" s="1">
        <v>2608</v>
      </c>
    </row>
    <row r="143" spans="1:13" s="1" customFormat="1" ht="12.75">
      <c r="A143" s="1">
        <v>7</v>
      </c>
      <c r="B143" s="1">
        <v>33</v>
      </c>
      <c r="C143" s="1" t="s">
        <v>143</v>
      </c>
      <c r="D143" s="1" t="s">
        <v>97</v>
      </c>
      <c r="E143" s="1">
        <v>2886</v>
      </c>
      <c r="F143" s="39">
        <f t="shared" si="18"/>
        <v>3607.5</v>
      </c>
      <c r="G143" s="77">
        <v>0</v>
      </c>
      <c r="H143" s="1" t="s">
        <v>45</v>
      </c>
      <c r="I143" s="1" t="s">
        <v>272</v>
      </c>
      <c r="J143" s="1">
        <v>433</v>
      </c>
      <c r="K143" s="56">
        <f t="shared" si="19"/>
        <v>541</v>
      </c>
      <c r="L143" s="1">
        <f t="shared" si="20"/>
        <v>3319</v>
      </c>
      <c r="M143" s="1">
        <v>2294</v>
      </c>
    </row>
    <row r="144" spans="1:11" s="18" customFormat="1" ht="12.75">
      <c r="A144" s="59"/>
      <c r="B144" s="59"/>
      <c r="C144" s="59"/>
      <c r="D144" s="59"/>
      <c r="E144" s="60">
        <f>SUM(E138:E143)</f>
        <v>18982</v>
      </c>
      <c r="F144" s="65">
        <f>SUM(F138:F143)</f>
        <v>23727.5</v>
      </c>
      <c r="G144" s="67"/>
      <c r="H144" s="59"/>
      <c r="I144" s="59"/>
      <c r="K144" s="58">
        <f t="shared" si="19"/>
        <v>3559</v>
      </c>
    </row>
    <row r="145" spans="1:9" ht="12.75">
      <c r="A145" s="143" t="s">
        <v>253</v>
      </c>
      <c r="B145" s="143"/>
      <c r="C145" s="143"/>
      <c r="D145" s="143"/>
      <c r="E145" s="143"/>
      <c r="F145" s="143"/>
      <c r="G145" s="143"/>
      <c r="H145" s="143"/>
      <c r="I145" s="143"/>
    </row>
    <row r="146" spans="1:13" s="1" customFormat="1" ht="12.75">
      <c r="A146" s="1">
        <v>8</v>
      </c>
      <c r="B146" s="1">
        <v>8</v>
      </c>
      <c r="C146" s="1" t="s">
        <v>144</v>
      </c>
      <c r="D146" s="1" t="s">
        <v>21</v>
      </c>
      <c r="E146" s="1">
        <v>3507</v>
      </c>
      <c r="F146" s="39">
        <f>SUM(E146*1.25)</f>
        <v>4383.75</v>
      </c>
      <c r="G146" s="77">
        <v>0</v>
      </c>
      <c r="H146" s="1" t="s">
        <v>18</v>
      </c>
      <c r="I146" s="1" t="s">
        <v>272</v>
      </c>
      <c r="J146" s="1">
        <v>526</v>
      </c>
      <c r="K146" s="56">
        <f aca="true" t="shared" si="21" ref="K146:K151">ROUND(0.15*F146,0)</f>
        <v>658</v>
      </c>
      <c r="L146" s="1">
        <f>SUM(E146+J146)</f>
        <v>4033</v>
      </c>
      <c r="M146" s="1">
        <v>2830</v>
      </c>
    </row>
    <row r="147" spans="1:13" s="1" customFormat="1" ht="12.75">
      <c r="A147" s="1">
        <v>9</v>
      </c>
      <c r="B147" s="1">
        <v>144</v>
      </c>
      <c r="C147" s="1" t="s">
        <v>145</v>
      </c>
      <c r="D147" s="1" t="s">
        <v>21</v>
      </c>
      <c r="E147" s="1">
        <v>3507</v>
      </c>
      <c r="F147" s="39">
        <f>SUM(E147*1.25)</f>
        <v>4383.75</v>
      </c>
      <c r="G147" s="77">
        <v>0</v>
      </c>
      <c r="H147" s="1" t="s">
        <v>18</v>
      </c>
      <c r="I147" s="1" t="s">
        <v>272</v>
      </c>
      <c r="J147" s="1">
        <v>526</v>
      </c>
      <c r="K147" s="56">
        <f t="shared" si="21"/>
        <v>658</v>
      </c>
      <c r="L147" s="1">
        <f>SUM(E147+J147)</f>
        <v>4033</v>
      </c>
      <c r="M147" s="1">
        <v>2830</v>
      </c>
    </row>
    <row r="148" spans="1:13" s="1" customFormat="1" ht="12.75">
      <c r="A148" s="1">
        <v>10</v>
      </c>
      <c r="B148" s="1">
        <v>588</v>
      </c>
      <c r="C148" s="1" t="s">
        <v>146</v>
      </c>
      <c r="D148" s="1" t="s">
        <v>50</v>
      </c>
      <c r="E148" s="1">
        <v>2457</v>
      </c>
      <c r="F148" s="39">
        <f>SUM(E148*1.25)</f>
        <v>3071.25</v>
      </c>
      <c r="G148" s="77">
        <v>0</v>
      </c>
      <c r="H148" s="1" t="s">
        <v>18</v>
      </c>
      <c r="I148" s="1" t="s">
        <v>272</v>
      </c>
      <c r="J148" s="1">
        <v>369</v>
      </c>
      <c r="K148" s="56">
        <f t="shared" si="21"/>
        <v>461</v>
      </c>
      <c r="L148" s="1">
        <f>SUM(E148+J148)</f>
        <v>2826</v>
      </c>
      <c r="M148" s="1">
        <v>1990</v>
      </c>
    </row>
    <row r="149" spans="1:12" s="1" customFormat="1" ht="12.75">
      <c r="A149" s="1">
        <v>11</v>
      </c>
      <c r="B149" s="1">
        <v>118</v>
      </c>
      <c r="C149" s="1" t="s">
        <v>147</v>
      </c>
      <c r="D149" s="1" t="s">
        <v>113</v>
      </c>
      <c r="E149" s="1">
        <v>2291</v>
      </c>
      <c r="F149" s="39">
        <f>SUM(E149*1.25)</f>
        <v>2863.75</v>
      </c>
      <c r="G149" s="77">
        <v>0</v>
      </c>
      <c r="H149" s="1" t="s">
        <v>18</v>
      </c>
      <c r="I149" s="1" t="s">
        <v>272</v>
      </c>
      <c r="J149" s="1">
        <v>344</v>
      </c>
      <c r="K149" s="56">
        <f t="shared" si="21"/>
        <v>430</v>
      </c>
      <c r="L149" s="1">
        <f>SUM(E149+J149)</f>
        <v>2635</v>
      </c>
    </row>
    <row r="150" spans="1:13" s="1" customFormat="1" ht="12.75">
      <c r="A150" s="1">
        <v>12</v>
      </c>
      <c r="B150" s="1">
        <v>610</v>
      </c>
      <c r="C150" s="1" t="s">
        <v>148</v>
      </c>
      <c r="D150" s="1" t="s">
        <v>122</v>
      </c>
      <c r="E150" s="1">
        <v>2571</v>
      </c>
      <c r="F150" s="39">
        <f>SUM(E150*1.25)</f>
        <v>3213.75</v>
      </c>
      <c r="G150" s="77">
        <v>0</v>
      </c>
      <c r="H150" s="1" t="s">
        <v>18</v>
      </c>
      <c r="I150" s="1" t="s">
        <v>272</v>
      </c>
      <c r="J150" s="1">
        <v>386</v>
      </c>
      <c r="K150" s="56">
        <f t="shared" si="21"/>
        <v>482</v>
      </c>
      <c r="L150" s="1">
        <f>SUM(E150+J150)</f>
        <v>2957</v>
      </c>
      <c r="M150" s="1">
        <v>2077</v>
      </c>
    </row>
    <row r="151" spans="1:11" s="18" customFormat="1" ht="12.75">
      <c r="A151" s="59"/>
      <c r="B151" s="59"/>
      <c r="C151" s="59"/>
      <c r="D151" s="59"/>
      <c r="E151" s="60">
        <f>SUM(E146:E150)</f>
        <v>14333</v>
      </c>
      <c r="F151" s="65">
        <f>SUM(F146:F150)</f>
        <v>17916.25</v>
      </c>
      <c r="G151" s="67"/>
      <c r="H151" s="59"/>
      <c r="I151" s="59"/>
      <c r="K151" s="58">
        <f t="shared" si="21"/>
        <v>2687</v>
      </c>
    </row>
    <row r="152" spans="1:9" ht="12.75">
      <c r="A152" s="143" t="s">
        <v>254</v>
      </c>
      <c r="B152" s="143"/>
      <c r="C152" s="143"/>
      <c r="D152" s="143"/>
      <c r="E152" s="143"/>
      <c r="F152" s="143"/>
      <c r="G152" s="143"/>
      <c r="H152" s="143"/>
      <c r="I152" s="143"/>
    </row>
    <row r="153" spans="1:13" s="1" customFormat="1" ht="12.75">
      <c r="A153" s="1">
        <v>1</v>
      </c>
      <c r="B153" s="1">
        <v>29004</v>
      </c>
      <c r="C153" s="1" t="s">
        <v>149</v>
      </c>
      <c r="D153" s="1" t="s">
        <v>30</v>
      </c>
      <c r="E153" s="1">
        <v>4336</v>
      </c>
      <c r="F153" s="39">
        <f>SUM(E153*1.25)</f>
        <v>5420</v>
      </c>
      <c r="G153" s="77">
        <v>0</v>
      </c>
      <c r="H153" s="1" t="s">
        <v>18</v>
      </c>
      <c r="I153" s="1" t="s">
        <v>272</v>
      </c>
      <c r="J153" s="1">
        <v>650</v>
      </c>
      <c r="K153" s="56">
        <f>ROUND(0.15*F153,0)</f>
        <v>813</v>
      </c>
      <c r="L153" s="1">
        <f>SUM(E153+J153)</f>
        <v>4986</v>
      </c>
      <c r="M153" s="1">
        <v>3499</v>
      </c>
    </row>
    <row r="154" spans="1:11" s="18" customFormat="1" ht="12.75">
      <c r="A154" s="59"/>
      <c r="B154" s="59"/>
      <c r="C154" s="59"/>
      <c r="D154" s="59"/>
      <c r="E154" s="59">
        <v>4336</v>
      </c>
      <c r="F154" s="65">
        <v>5420</v>
      </c>
      <c r="G154" s="67"/>
      <c r="H154" s="59"/>
      <c r="I154" s="59"/>
      <c r="K154" s="58"/>
    </row>
    <row r="155" spans="1:9" ht="12.75">
      <c r="A155" s="143" t="s">
        <v>255</v>
      </c>
      <c r="B155" s="143"/>
      <c r="C155" s="143"/>
      <c r="D155" s="143"/>
      <c r="E155" s="143"/>
      <c r="F155" s="143"/>
      <c r="G155" s="143"/>
      <c r="H155" s="143"/>
      <c r="I155" s="143"/>
    </row>
    <row r="156" spans="1:13" s="1" customFormat="1" ht="12.75">
      <c r="A156" s="1">
        <v>2</v>
      </c>
      <c r="B156" s="1">
        <v>308</v>
      </c>
      <c r="C156" s="1" t="s">
        <v>150</v>
      </c>
      <c r="D156" s="1" t="s">
        <v>84</v>
      </c>
      <c r="E156" s="1">
        <v>3371</v>
      </c>
      <c r="F156" s="39">
        <f aca="true" t="shared" si="22" ref="F156:F161">SUM(E156*1.25)</f>
        <v>4213.75</v>
      </c>
      <c r="G156" s="77">
        <v>0</v>
      </c>
      <c r="H156" s="1" t="s">
        <v>19</v>
      </c>
      <c r="I156" s="1" t="s">
        <v>272</v>
      </c>
      <c r="J156" s="1">
        <v>506</v>
      </c>
      <c r="K156" s="56">
        <f>ROUND(0.15*F156,0)</f>
        <v>632</v>
      </c>
      <c r="L156" s="1">
        <f aca="true" t="shared" si="23" ref="L156:L161">SUM(E156+J156)</f>
        <v>3877</v>
      </c>
      <c r="M156" s="1">
        <v>2721</v>
      </c>
    </row>
    <row r="157" spans="1:13" s="1" customFormat="1" ht="12.75">
      <c r="A157" s="1">
        <v>3</v>
      </c>
      <c r="B157" s="1">
        <v>549</v>
      </c>
      <c r="C157" s="1" t="s">
        <v>151</v>
      </c>
      <c r="D157" s="1" t="s">
        <v>23</v>
      </c>
      <c r="E157" s="1">
        <v>3254</v>
      </c>
      <c r="F157" s="39">
        <f t="shared" si="22"/>
        <v>4067.5</v>
      </c>
      <c r="G157" s="77">
        <v>0</v>
      </c>
      <c r="H157" s="1" t="s">
        <v>18</v>
      </c>
      <c r="I157" s="1" t="s">
        <v>272</v>
      </c>
      <c r="J157" s="1">
        <v>488</v>
      </c>
      <c r="K157" s="56">
        <f>ROUND(0.15*F157,0)</f>
        <v>610</v>
      </c>
      <c r="L157" s="1">
        <f t="shared" si="23"/>
        <v>3742</v>
      </c>
      <c r="M157" s="1">
        <v>3124</v>
      </c>
    </row>
    <row r="158" spans="1:13" s="1" customFormat="1" ht="12.75">
      <c r="A158" s="1">
        <v>4</v>
      </c>
      <c r="B158" s="1">
        <v>36024</v>
      </c>
      <c r="C158" s="1" t="s">
        <v>152</v>
      </c>
      <c r="D158" s="1" t="s">
        <v>142</v>
      </c>
      <c r="E158" s="1">
        <v>3371</v>
      </c>
      <c r="F158" s="39">
        <f t="shared" si="22"/>
        <v>4213.75</v>
      </c>
      <c r="G158" s="77">
        <v>0</v>
      </c>
      <c r="H158" s="1" t="s">
        <v>18</v>
      </c>
      <c r="I158" s="1" t="s">
        <v>272</v>
      </c>
      <c r="J158" s="1">
        <v>506</v>
      </c>
      <c r="K158" s="56">
        <f>ROUND(0.15*F158,0)</f>
        <v>632</v>
      </c>
      <c r="L158" s="1">
        <f t="shared" si="23"/>
        <v>3877</v>
      </c>
      <c r="M158" s="1">
        <v>2725</v>
      </c>
    </row>
    <row r="159" spans="1:12" s="1" customFormat="1" ht="12.75">
      <c r="A159" s="1">
        <v>5</v>
      </c>
      <c r="B159" s="1">
        <v>11052</v>
      </c>
      <c r="C159" s="1" t="s">
        <v>153</v>
      </c>
      <c r="D159" s="1" t="s">
        <v>154</v>
      </c>
      <c r="E159" s="1">
        <v>1573</v>
      </c>
      <c r="F159" s="39">
        <f t="shared" si="22"/>
        <v>1966.25</v>
      </c>
      <c r="G159" s="77">
        <v>0</v>
      </c>
      <c r="H159" s="1" t="s">
        <v>18</v>
      </c>
      <c r="I159" s="1" t="s">
        <v>54</v>
      </c>
      <c r="J159" s="1">
        <v>95</v>
      </c>
      <c r="L159" s="1">
        <f t="shared" si="23"/>
        <v>1668</v>
      </c>
    </row>
    <row r="160" spans="1:13" s="1" customFormat="1" ht="12.75">
      <c r="A160" s="1">
        <v>6</v>
      </c>
      <c r="B160" s="1">
        <v>102</v>
      </c>
      <c r="C160" s="1" t="s">
        <v>155</v>
      </c>
      <c r="D160" s="1" t="s">
        <v>134</v>
      </c>
      <c r="E160" s="1">
        <v>1727</v>
      </c>
      <c r="F160" s="39">
        <f t="shared" si="22"/>
        <v>2158.75</v>
      </c>
      <c r="G160" s="77">
        <v>0</v>
      </c>
      <c r="H160" s="1" t="s">
        <v>18</v>
      </c>
      <c r="I160" s="1" t="s">
        <v>272</v>
      </c>
      <c r="J160" s="1">
        <v>259</v>
      </c>
      <c r="K160" s="56">
        <f>ROUND(0.15*F160,0)</f>
        <v>324</v>
      </c>
      <c r="L160" s="1">
        <f t="shared" si="23"/>
        <v>1986</v>
      </c>
      <c r="M160" s="1">
        <v>1427</v>
      </c>
    </row>
    <row r="161" spans="1:13" s="1" customFormat="1" ht="12.75">
      <c r="A161" s="1">
        <v>7</v>
      </c>
      <c r="B161" s="1">
        <v>1145</v>
      </c>
      <c r="C161" s="1" t="s">
        <v>156</v>
      </c>
      <c r="D161" s="1" t="s">
        <v>157</v>
      </c>
      <c r="E161" s="1">
        <v>1888</v>
      </c>
      <c r="F161" s="39">
        <f t="shared" si="22"/>
        <v>2360</v>
      </c>
      <c r="G161" s="77">
        <v>0</v>
      </c>
      <c r="H161" s="1" t="s">
        <v>18</v>
      </c>
      <c r="I161" s="1" t="s">
        <v>272</v>
      </c>
      <c r="J161" s="1">
        <v>283</v>
      </c>
      <c r="K161" s="56">
        <f>ROUND(0.15*F161,0)</f>
        <v>354</v>
      </c>
      <c r="L161" s="1">
        <f t="shared" si="23"/>
        <v>2171</v>
      </c>
      <c r="M161" s="1">
        <v>1561</v>
      </c>
    </row>
    <row r="162" spans="1:11" s="18" customFormat="1" ht="12.75">
      <c r="A162" s="59"/>
      <c r="B162" s="59"/>
      <c r="C162" s="59"/>
      <c r="D162" s="59"/>
      <c r="E162" s="60">
        <f>SUM(E156:E161)</f>
        <v>15184</v>
      </c>
      <c r="F162" s="65">
        <f>SUM(F156:F161)</f>
        <v>18980</v>
      </c>
      <c r="G162" s="67"/>
      <c r="H162" s="59"/>
      <c r="I162" s="59"/>
      <c r="K162" s="58">
        <f>ROUND(0.15*F162,0)</f>
        <v>2847</v>
      </c>
    </row>
    <row r="163" spans="1:9" ht="12.75">
      <c r="A163" s="143" t="s">
        <v>256</v>
      </c>
      <c r="B163" s="143"/>
      <c r="C163" s="143"/>
      <c r="D163" s="143"/>
      <c r="E163" s="143"/>
      <c r="F163" s="143"/>
      <c r="G163" s="143"/>
      <c r="H163" s="143"/>
      <c r="I163" s="143"/>
    </row>
    <row r="164" spans="1:13" s="1" customFormat="1" ht="12.75">
      <c r="A164" s="1">
        <v>8</v>
      </c>
      <c r="B164" s="1">
        <v>23005</v>
      </c>
      <c r="C164" s="1" t="s">
        <v>158</v>
      </c>
      <c r="D164" s="1" t="s">
        <v>159</v>
      </c>
      <c r="E164" s="1">
        <v>3254</v>
      </c>
      <c r="F164" s="39">
        <f>SUM(E164*1.25)</f>
        <v>4067.5</v>
      </c>
      <c r="G164" s="77">
        <v>0</v>
      </c>
      <c r="H164" s="1" t="s">
        <v>18</v>
      </c>
      <c r="I164" s="1" t="s">
        <v>272</v>
      </c>
      <c r="J164" s="1">
        <v>488</v>
      </c>
      <c r="K164" s="56">
        <f>ROUND(0.15*F164,0)</f>
        <v>610</v>
      </c>
      <c r="L164" s="1">
        <f>SUM(E164+J164)</f>
        <v>3742</v>
      </c>
      <c r="M164" s="1">
        <v>2625</v>
      </c>
    </row>
    <row r="165" spans="1:13" s="1" customFormat="1" ht="12.75">
      <c r="A165" s="1">
        <v>9</v>
      </c>
      <c r="B165" s="1">
        <v>72715</v>
      </c>
      <c r="C165" s="1" t="s">
        <v>160</v>
      </c>
      <c r="D165" s="1" t="s">
        <v>154</v>
      </c>
      <c r="E165" s="1">
        <v>1888</v>
      </c>
      <c r="F165" s="39">
        <f>SUM(E165*1.25)</f>
        <v>2360</v>
      </c>
      <c r="G165" s="77">
        <v>0</v>
      </c>
      <c r="H165" s="1" t="s">
        <v>18</v>
      </c>
      <c r="I165" s="1" t="s">
        <v>272</v>
      </c>
      <c r="J165" s="1">
        <v>283</v>
      </c>
      <c r="K165" s="56">
        <f>ROUND(0.15*F165,0)</f>
        <v>354</v>
      </c>
      <c r="L165" s="1">
        <f>SUM(E165+J165)</f>
        <v>2171</v>
      </c>
      <c r="M165" s="1">
        <v>1561</v>
      </c>
    </row>
    <row r="166" spans="1:12" s="1" customFormat="1" ht="12.75">
      <c r="A166" s="1">
        <v>10</v>
      </c>
      <c r="B166" s="1">
        <v>77523</v>
      </c>
      <c r="C166" s="1" t="s">
        <v>257</v>
      </c>
      <c r="D166" s="1" t="s">
        <v>161</v>
      </c>
      <c r="E166" s="1">
        <v>1727</v>
      </c>
      <c r="F166" s="39">
        <f>SUM(E166*1.25)</f>
        <v>2158.75</v>
      </c>
      <c r="G166" s="77">
        <v>0</v>
      </c>
      <c r="H166" s="1" t="s">
        <v>18</v>
      </c>
      <c r="I166" s="1" t="s">
        <v>272</v>
      </c>
      <c r="J166" s="1">
        <v>259</v>
      </c>
      <c r="K166" s="56">
        <f>ROUND(0.15*F166,0)</f>
        <v>324</v>
      </c>
      <c r="L166" s="1">
        <f>SUM(E166+J166)</f>
        <v>1986</v>
      </c>
    </row>
    <row r="167" spans="1:13" s="1" customFormat="1" ht="12.75">
      <c r="A167" s="1">
        <v>11</v>
      </c>
      <c r="B167" s="1">
        <v>338</v>
      </c>
      <c r="C167" s="1" t="s">
        <v>162</v>
      </c>
      <c r="D167" s="1" t="s">
        <v>163</v>
      </c>
      <c r="E167" s="1">
        <v>2388</v>
      </c>
      <c r="F167" s="39">
        <f>SUM(E167*1.25)</f>
        <v>2985</v>
      </c>
      <c r="G167" s="77">
        <v>0</v>
      </c>
      <c r="H167" s="1" t="s">
        <v>18</v>
      </c>
      <c r="I167" s="1" t="s">
        <v>272</v>
      </c>
      <c r="J167" s="1">
        <v>358</v>
      </c>
      <c r="K167" s="56">
        <f>ROUND(0.15*F167,0)</f>
        <v>448</v>
      </c>
      <c r="L167" s="1">
        <f>SUM(E167+J167)</f>
        <v>2746</v>
      </c>
      <c r="M167" s="1">
        <v>1937</v>
      </c>
    </row>
    <row r="168" spans="1:13" s="18" customFormat="1" ht="12.75">
      <c r="A168" s="1"/>
      <c r="B168" s="1"/>
      <c r="C168" s="1"/>
      <c r="D168" s="1"/>
      <c r="E168" s="39">
        <f>SUM(E164:E167)</f>
        <v>9257</v>
      </c>
      <c r="F168" s="64">
        <f>SUM(F164:F167)</f>
        <v>11571.25</v>
      </c>
      <c r="G168" s="77"/>
      <c r="H168" s="1"/>
      <c r="I168" s="1"/>
      <c r="J168" s="1"/>
      <c r="K168" s="56">
        <f>ROUND(0.15*F168,0)</f>
        <v>1736</v>
      </c>
      <c r="L168" s="1"/>
      <c r="M168" s="1"/>
    </row>
    <row r="169" spans="1:13" ht="12.75">
      <c r="A169" s="149" t="s">
        <v>259</v>
      </c>
      <c r="B169" s="149"/>
      <c r="C169" s="149"/>
      <c r="D169" s="149"/>
      <c r="E169" s="149"/>
      <c r="F169" s="149"/>
      <c r="G169" s="149"/>
      <c r="H169" s="149"/>
      <c r="I169" s="149"/>
      <c r="J169" s="1"/>
      <c r="K169" s="1"/>
      <c r="L169" s="1"/>
      <c r="M169" s="1"/>
    </row>
    <row r="170" spans="1:13" ht="12.75">
      <c r="A170" s="1">
        <v>1</v>
      </c>
      <c r="B170" s="1" t="s">
        <v>258</v>
      </c>
      <c r="C170" s="1" t="s">
        <v>257</v>
      </c>
      <c r="D170" s="1" t="s">
        <v>30</v>
      </c>
      <c r="E170" s="1">
        <v>4336</v>
      </c>
      <c r="F170" s="39">
        <f>SUM(E170*1.25)</f>
        <v>5420</v>
      </c>
      <c r="G170" s="77">
        <v>0</v>
      </c>
      <c r="H170" s="1" t="s">
        <v>18</v>
      </c>
      <c r="I170" s="1" t="s">
        <v>272</v>
      </c>
      <c r="J170" s="1">
        <v>650</v>
      </c>
      <c r="K170" s="56">
        <f>ROUND(0.15*F170,0)</f>
        <v>813</v>
      </c>
      <c r="L170" s="1">
        <f>SUM(E170+J170)</f>
        <v>4986</v>
      </c>
      <c r="M170" s="1"/>
    </row>
    <row r="171" spans="1:13" ht="12.75">
      <c r="A171" s="59"/>
      <c r="B171" s="59"/>
      <c r="C171" s="59"/>
      <c r="D171" s="59"/>
      <c r="E171" s="59">
        <v>4336</v>
      </c>
      <c r="F171" s="65">
        <v>5420</v>
      </c>
      <c r="G171" s="67"/>
      <c r="H171" s="59"/>
      <c r="I171" s="59"/>
      <c r="J171" s="18"/>
      <c r="K171" s="58"/>
      <c r="L171" s="18"/>
      <c r="M171" s="18"/>
    </row>
    <row r="172" spans="1:9" ht="12.75">
      <c r="A172" s="143" t="s">
        <v>260</v>
      </c>
      <c r="B172" s="143"/>
      <c r="C172" s="143"/>
      <c r="D172" s="143"/>
      <c r="E172" s="143"/>
      <c r="F172" s="143"/>
      <c r="G172" s="143"/>
      <c r="H172" s="143"/>
      <c r="I172" s="143"/>
    </row>
    <row r="173" spans="1:13" s="1" customFormat="1" ht="12.75">
      <c r="A173" s="1">
        <v>2</v>
      </c>
      <c r="B173" s="1">
        <v>191</v>
      </c>
      <c r="C173" s="1" t="s">
        <v>164</v>
      </c>
      <c r="D173" s="1" t="s">
        <v>50</v>
      </c>
      <c r="E173" s="1">
        <v>2457</v>
      </c>
      <c r="F173" s="39">
        <f>SUM(E173*1.25)</f>
        <v>3071.25</v>
      </c>
      <c r="G173" s="77">
        <v>0</v>
      </c>
      <c r="H173" s="1" t="s">
        <v>18</v>
      </c>
      <c r="I173" s="1" t="s">
        <v>272</v>
      </c>
      <c r="J173" s="1">
        <v>369</v>
      </c>
      <c r="K173" s="56">
        <f>ROUND(0.15*F173,0)</f>
        <v>461</v>
      </c>
      <c r="L173" s="1">
        <f>SUM(E173+J173)</f>
        <v>2826</v>
      </c>
      <c r="M173" s="1">
        <v>2009</v>
      </c>
    </row>
    <row r="174" spans="1:13" s="1" customFormat="1" ht="12.75">
      <c r="A174" s="1">
        <v>3</v>
      </c>
      <c r="B174" s="1">
        <v>192</v>
      </c>
      <c r="C174" s="1" t="s">
        <v>165</v>
      </c>
      <c r="D174" s="1" t="s">
        <v>50</v>
      </c>
      <c r="E174" s="1">
        <v>2457</v>
      </c>
      <c r="F174" s="39">
        <f>SUM(E174*1.25)</f>
        <v>3071.25</v>
      </c>
      <c r="G174" s="77">
        <v>0</v>
      </c>
      <c r="H174" s="1" t="s">
        <v>18</v>
      </c>
      <c r="I174" s="1" t="s">
        <v>272</v>
      </c>
      <c r="J174" s="1">
        <v>369</v>
      </c>
      <c r="K174" s="56">
        <f>ROUND(0.15*F174,0)</f>
        <v>461</v>
      </c>
      <c r="L174" s="1">
        <f>SUM(E174+J174)</f>
        <v>2826</v>
      </c>
      <c r="M174" s="1">
        <v>2004</v>
      </c>
    </row>
    <row r="175" spans="1:13" s="1" customFormat="1" ht="12.75">
      <c r="A175" s="1">
        <v>4</v>
      </c>
      <c r="B175" s="1">
        <v>194</v>
      </c>
      <c r="C175" s="1" t="s">
        <v>166</v>
      </c>
      <c r="D175" s="1" t="s">
        <v>34</v>
      </c>
      <c r="E175" s="1">
        <v>2363</v>
      </c>
      <c r="F175" s="39">
        <f>SUM(E175*1.25)</f>
        <v>2953.75</v>
      </c>
      <c r="G175" s="77">
        <v>0</v>
      </c>
      <c r="H175" s="1" t="s">
        <v>19</v>
      </c>
      <c r="I175" s="1" t="s">
        <v>272</v>
      </c>
      <c r="J175" s="1">
        <v>354</v>
      </c>
      <c r="K175" s="56">
        <f>ROUND(0.15*F175,0)</f>
        <v>443</v>
      </c>
      <c r="L175" s="1">
        <f>SUM(E175+J175)</f>
        <v>2717</v>
      </c>
      <c r="M175" s="1">
        <v>1918</v>
      </c>
    </row>
    <row r="176" spans="1:11" s="18" customFormat="1" ht="12.75">
      <c r="A176" s="59"/>
      <c r="B176" s="59"/>
      <c r="C176" s="59"/>
      <c r="D176" s="59"/>
      <c r="E176" s="60">
        <f>SUM(E173:E175)</f>
        <v>7277</v>
      </c>
      <c r="F176" s="65">
        <f>SUM(F173:F175)</f>
        <v>9096.25</v>
      </c>
      <c r="G176" s="67"/>
      <c r="H176" s="59"/>
      <c r="I176" s="59"/>
      <c r="K176" s="58"/>
    </row>
    <row r="177" spans="1:9" ht="12.75">
      <c r="A177" s="143" t="s">
        <v>264</v>
      </c>
      <c r="B177" s="143"/>
      <c r="C177" s="143"/>
      <c r="D177" s="143"/>
      <c r="E177" s="143"/>
      <c r="F177" s="143"/>
      <c r="G177" s="143"/>
      <c r="H177" s="143"/>
      <c r="I177" s="143"/>
    </row>
    <row r="178" spans="1:13" s="1" customFormat="1" ht="12.75">
      <c r="A178" s="1">
        <v>5</v>
      </c>
      <c r="B178" s="1">
        <v>528</v>
      </c>
      <c r="C178" s="1" t="s">
        <v>167</v>
      </c>
      <c r="D178" s="1" t="s">
        <v>21</v>
      </c>
      <c r="E178" s="1">
        <v>3507</v>
      </c>
      <c r="F178" s="39">
        <f>SUM(E178*1.25)</f>
        <v>4383.75</v>
      </c>
      <c r="G178" s="77">
        <v>0</v>
      </c>
      <c r="H178" s="1" t="s">
        <v>18</v>
      </c>
      <c r="I178" s="1" t="s">
        <v>272</v>
      </c>
      <c r="J178" s="1">
        <v>526</v>
      </c>
      <c r="K178" s="56">
        <f>ROUND(0.15*F178,0)</f>
        <v>658</v>
      </c>
      <c r="L178" s="1">
        <f>SUM(E178+J178)</f>
        <v>4033</v>
      </c>
      <c r="M178" s="1">
        <v>2830</v>
      </c>
    </row>
    <row r="179" spans="1:13" s="1" customFormat="1" ht="12.75">
      <c r="A179" s="1">
        <v>6</v>
      </c>
      <c r="B179" s="1">
        <v>500</v>
      </c>
      <c r="C179" s="1" t="s">
        <v>168</v>
      </c>
      <c r="D179" s="1" t="s">
        <v>159</v>
      </c>
      <c r="E179" s="1">
        <v>3254</v>
      </c>
      <c r="F179" s="39">
        <f>SUM(E179*1.25)</f>
        <v>4067.5</v>
      </c>
      <c r="G179" s="77">
        <v>0</v>
      </c>
      <c r="H179" s="1" t="s">
        <v>18</v>
      </c>
      <c r="I179" s="1" t="s">
        <v>169</v>
      </c>
      <c r="J179" s="1">
        <v>488</v>
      </c>
      <c r="K179" s="56">
        <f>ROUND(0.15*F179,0)</f>
        <v>610</v>
      </c>
      <c r="L179" s="1">
        <f>SUM(E179+J179+J180)</f>
        <v>4230</v>
      </c>
      <c r="M179" s="1">
        <v>3532</v>
      </c>
    </row>
    <row r="180" spans="6:11" s="1" customFormat="1" ht="12.75">
      <c r="F180" s="39"/>
      <c r="G180" s="77"/>
      <c r="I180" s="1" t="s">
        <v>272</v>
      </c>
      <c r="J180" s="1">
        <v>488</v>
      </c>
      <c r="K180" s="56">
        <f>ROUND(0.15*F179,0)</f>
        <v>610</v>
      </c>
    </row>
    <row r="181" spans="1:13" s="1" customFormat="1" ht="12.75">
      <c r="A181" s="1">
        <v>7</v>
      </c>
      <c r="B181" s="1">
        <v>2002</v>
      </c>
      <c r="C181" s="1" t="s">
        <v>170</v>
      </c>
      <c r="D181" s="1" t="s">
        <v>171</v>
      </c>
      <c r="E181" s="1">
        <v>2258</v>
      </c>
      <c r="F181" s="39">
        <f>SUM(E181*1.25)</f>
        <v>2822.5</v>
      </c>
      <c r="G181" s="77">
        <v>0</v>
      </c>
      <c r="H181" s="1" t="s">
        <v>18</v>
      </c>
      <c r="I181" s="1" t="s">
        <v>272</v>
      </c>
      <c r="J181" s="1">
        <v>339</v>
      </c>
      <c r="K181" s="56">
        <f>ROUND(0.15*F181,0)</f>
        <v>423</v>
      </c>
      <c r="L181" s="1">
        <f>SUM(E181+J181)</f>
        <v>2597</v>
      </c>
      <c r="M181" s="1">
        <v>1837</v>
      </c>
    </row>
    <row r="182" spans="1:11" s="18" customFormat="1" ht="12.75">
      <c r="A182" s="59"/>
      <c r="B182" s="59"/>
      <c r="C182" s="59"/>
      <c r="D182" s="59"/>
      <c r="E182" s="60">
        <f>SUM(E178:E181)</f>
        <v>9019</v>
      </c>
      <c r="F182" s="65">
        <f>SUM(F178:F181)</f>
        <v>11273.75</v>
      </c>
      <c r="G182" s="67"/>
      <c r="H182" s="59"/>
      <c r="I182" s="59"/>
      <c r="K182" s="58"/>
    </row>
    <row r="183" spans="1:9" ht="12.75">
      <c r="A183" s="143" t="s">
        <v>261</v>
      </c>
      <c r="B183" s="143"/>
      <c r="C183" s="143"/>
      <c r="D183" s="143"/>
      <c r="E183" s="143"/>
      <c r="F183" s="143"/>
      <c r="G183" s="143"/>
      <c r="H183" s="143"/>
      <c r="I183" s="143"/>
    </row>
    <row r="184" spans="1:13" s="1" customFormat="1" ht="12.75">
      <c r="A184" s="1">
        <v>1</v>
      </c>
      <c r="B184" s="1">
        <v>111</v>
      </c>
      <c r="C184" s="1" t="s">
        <v>172</v>
      </c>
      <c r="D184" s="1" t="s">
        <v>30</v>
      </c>
      <c r="E184" s="1">
        <v>4511</v>
      </c>
      <c r="F184" s="39">
        <f aca="true" t="shared" si="24" ref="F184:F189">SUM(E184*1.25)</f>
        <v>5638.75</v>
      </c>
      <c r="G184" s="77">
        <v>0</v>
      </c>
      <c r="H184" s="1" t="s">
        <v>18</v>
      </c>
      <c r="I184" s="1" t="s">
        <v>272</v>
      </c>
      <c r="J184" s="1">
        <v>677</v>
      </c>
      <c r="K184" s="56">
        <f aca="true" t="shared" si="25" ref="K184:K190">ROUND(0.15*F184,0)</f>
        <v>846</v>
      </c>
      <c r="L184" s="1">
        <f aca="true" t="shared" si="26" ref="L184:L189">SUM(E184+J184)</f>
        <v>5188</v>
      </c>
      <c r="M184" s="1">
        <v>3640</v>
      </c>
    </row>
    <row r="185" spans="1:13" s="1" customFormat="1" ht="12.75">
      <c r="A185" s="1">
        <v>2</v>
      </c>
      <c r="B185" s="1">
        <v>75007</v>
      </c>
      <c r="C185" s="1" t="s">
        <v>173</v>
      </c>
      <c r="D185" s="1" t="s">
        <v>21</v>
      </c>
      <c r="E185" s="1">
        <v>3507</v>
      </c>
      <c r="F185" s="39">
        <f t="shared" si="24"/>
        <v>4383.75</v>
      </c>
      <c r="G185" s="77">
        <v>0</v>
      </c>
      <c r="H185" s="1" t="s">
        <v>18</v>
      </c>
      <c r="I185" s="1" t="s">
        <v>272</v>
      </c>
      <c r="J185" s="1">
        <v>526</v>
      </c>
      <c r="K185" s="56">
        <f t="shared" si="25"/>
        <v>658</v>
      </c>
      <c r="L185" s="1">
        <f t="shared" si="26"/>
        <v>4033</v>
      </c>
      <c r="M185" s="1">
        <v>2830</v>
      </c>
    </row>
    <row r="186" spans="1:13" s="1" customFormat="1" ht="12.75">
      <c r="A186" s="1">
        <v>3</v>
      </c>
      <c r="B186" s="1">
        <v>2011</v>
      </c>
      <c r="C186" s="1" t="s">
        <v>174</v>
      </c>
      <c r="D186" s="1" t="s">
        <v>75</v>
      </c>
      <c r="E186" s="1">
        <v>3507</v>
      </c>
      <c r="F186" s="39">
        <f t="shared" si="24"/>
        <v>4383.75</v>
      </c>
      <c r="G186" s="77">
        <v>0</v>
      </c>
      <c r="H186" s="1" t="s">
        <v>135</v>
      </c>
      <c r="I186" s="1" t="s">
        <v>272</v>
      </c>
      <c r="J186" s="1">
        <v>526</v>
      </c>
      <c r="K186" s="56">
        <f t="shared" si="25"/>
        <v>658</v>
      </c>
      <c r="L186" s="1">
        <f t="shared" si="26"/>
        <v>4033</v>
      </c>
      <c r="M186" s="1">
        <v>2830</v>
      </c>
    </row>
    <row r="187" spans="1:13" s="1" customFormat="1" ht="12.75">
      <c r="A187" s="1">
        <v>4</v>
      </c>
      <c r="B187" s="1">
        <v>546</v>
      </c>
      <c r="C187" s="1" t="s">
        <v>175</v>
      </c>
      <c r="D187" s="1" t="s">
        <v>176</v>
      </c>
      <c r="E187" s="1">
        <v>2363</v>
      </c>
      <c r="F187" s="39">
        <f t="shared" si="24"/>
        <v>2953.75</v>
      </c>
      <c r="G187" s="77">
        <v>0</v>
      </c>
      <c r="H187" s="1" t="s">
        <v>18</v>
      </c>
      <c r="I187" s="1" t="s">
        <v>272</v>
      </c>
      <c r="J187" s="1">
        <v>354</v>
      </c>
      <c r="K187" s="56">
        <f t="shared" si="25"/>
        <v>443</v>
      </c>
      <c r="L187" s="1">
        <f t="shared" si="26"/>
        <v>2717</v>
      </c>
      <c r="M187" s="1">
        <v>1933</v>
      </c>
    </row>
    <row r="188" spans="1:13" s="1" customFormat="1" ht="12.75">
      <c r="A188" s="1">
        <v>5</v>
      </c>
      <c r="B188" s="1">
        <v>150</v>
      </c>
      <c r="C188" s="1" t="s">
        <v>177</v>
      </c>
      <c r="D188" s="1" t="s">
        <v>113</v>
      </c>
      <c r="E188" s="1">
        <v>2291</v>
      </c>
      <c r="F188" s="39">
        <f t="shared" si="24"/>
        <v>2863.75</v>
      </c>
      <c r="G188" s="77">
        <v>0</v>
      </c>
      <c r="H188" s="1" t="s">
        <v>135</v>
      </c>
      <c r="I188" s="1" t="s">
        <v>272</v>
      </c>
      <c r="J188" s="1">
        <v>344</v>
      </c>
      <c r="K188" s="56">
        <f t="shared" si="25"/>
        <v>430</v>
      </c>
      <c r="L188" s="1">
        <f t="shared" si="26"/>
        <v>2635</v>
      </c>
      <c r="M188" s="1">
        <v>1870</v>
      </c>
    </row>
    <row r="189" spans="1:12" s="1" customFormat="1" ht="12.75">
      <c r="A189" s="1">
        <v>6</v>
      </c>
      <c r="B189" s="1">
        <v>11088</v>
      </c>
      <c r="C189" s="1" t="s">
        <v>178</v>
      </c>
      <c r="D189" s="1" t="s">
        <v>179</v>
      </c>
      <c r="E189" s="1">
        <v>1818</v>
      </c>
      <c r="F189" s="39">
        <f t="shared" si="24"/>
        <v>2272.5</v>
      </c>
      <c r="G189" s="77">
        <v>0</v>
      </c>
      <c r="H189" s="1" t="s">
        <v>18</v>
      </c>
      <c r="I189" s="1" t="s">
        <v>272</v>
      </c>
      <c r="J189" s="1">
        <v>273</v>
      </c>
      <c r="K189" s="56">
        <f t="shared" si="25"/>
        <v>341</v>
      </c>
      <c r="L189" s="1">
        <f t="shared" si="26"/>
        <v>2091</v>
      </c>
    </row>
    <row r="190" spans="1:11" s="18" customFormat="1" ht="12.75">
      <c r="A190" s="59"/>
      <c r="B190" s="59"/>
      <c r="C190" s="59"/>
      <c r="D190" s="59"/>
      <c r="E190" s="60">
        <f>SUM(E184:E189)</f>
        <v>17997</v>
      </c>
      <c r="F190" s="65">
        <f>SUM(F184:F189)</f>
        <v>22496.25</v>
      </c>
      <c r="G190" s="67"/>
      <c r="H190" s="59"/>
      <c r="I190" s="59"/>
      <c r="K190" s="58">
        <f t="shared" si="25"/>
        <v>3374</v>
      </c>
    </row>
    <row r="191" spans="1:9" ht="12.75">
      <c r="A191" s="143" t="s">
        <v>262</v>
      </c>
      <c r="B191" s="143"/>
      <c r="C191" s="143"/>
      <c r="D191" s="143"/>
      <c r="E191" s="143"/>
      <c r="F191" s="143"/>
      <c r="G191" s="143"/>
      <c r="H191" s="143"/>
      <c r="I191" s="143"/>
    </row>
    <row r="192" spans="1:13" s="1" customFormat="1" ht="12.75">
      <c r="A192" s="1">
        <v>1</v>
      </c>
      <c r="B192" s="1">
        <v>541</v>
      </c>
      <c r="C192" s="1" t="s">
        <v>180</v>
      </c>
      <c r="D192" s="1" t="s">
        <v>30</v>
      </c>
      <c r="E192" s="1">
        <v>5380</v>
      </c>
      <c r="F192" s="39">
        <f>SUM(E192*1.25)</f>
        <v>6725</v>
      </c>
      <c r="G192" s="77">
        <v>0</v>
      </c>
      <c r="H192" s="1" t="s">
        <v>18</v>
      </c>
      <c r="I192" s="1" t="s">
        <v>272</v>
      </c>
      <c r="J192" s="1">
        <v>807</v>
      </c>
      <c r="K192" s="56">
        <f>ROUND(0.15*F192,0)</f>
        <v>1009</v>
      </c>
      <c r="L192" s="1">
        <f>SUM(E192+J192)</f>
        <v>6187</v>
      </c>
      <c r="M192" s="1">
        <v>5166</v>
      </c>
    </row>
    <row r="193" spans="1:11" s="18" customFormat="1" ht="12.75">
      <c r="A193" s="59"/>
      <c r="B193" s="59"/>
      <c r="C193" s="59"/>
      <c r="D193" s="59"/>
      <c r="E193" s="59">
        <v>5380</v>
      </c>
      <c r="F193" s="65">
        <v>6725</v>
      </c>
      <c r="G193" s="67"/>
      <c r="H193" s="59"/>
      <c r="I193" s="59"/>
      <c r="K193" s="58"/>
    </row>
    <row r="194" spans="1:9" ht="12.75">
      <c r="A194" s="143" t="s">
        <v>263</v>
      </c>
      <c r="B194" s="143"/>
      <c r="C194" s="143"/>
      <c r="D194" s="143"/>
      <c r="E194" s="143"/>
      <c r="F194" s="143"/>
      <c r="G194" s="143"/>
      <c r="H194" s="143"/>
      <c r="I194" s="143"/>
    </row>
    <row r="195" spans="1:13" s="1" customFormat="1" ht="12.75">
      <c r="A195" s="1">
        <v>2</v>
      </c>
      <c r="B195" s="1">
        <v>28</v>
      </c>
      <c r="C195" s="1" t="s">
        <v>181</v>
      </c>
      <c r="D195" s="1" t="s">
        <v>21</v>
      </c>
      <c r="E195" s="1">
        <v>3507</v>
      </c>
      <c r="F195" s="39">
        <f>SUM(E195*1.25)</f>
        <v>4383.75</v>
      </c>
      <c r="G195" s="77">
        <v>0</v>
      </c>
      <c r="H195" s="1" t="s">
        <v>18</v>
      </c>
      <c r="I195" s="1" t="s">
        <v>272</v>
      </c>
      <c r="J195" s="1">
        <v>526</v>
      </c>
      <c r="K195" s="56">
        <f>ROUND(0.15*F195,0)</f>
        <v>658</v>
      </c>
      <c r="L195" s="1">
        <f>SUM(E195+J195)</f>
        <v>4033</v>
      </c>
      <c r="M195" s="1">
        <v>2830</v>
      </c>
    </row>
    <row r="196" spans="1:13" s="1" customFormat="1" ht="12.75">
      <c r="A196" s="1">
        <v>3</v>
      </c>
      <c r="B196" s="1">
        <v>104</v>
      </c>
      <c r="C196" s="1" t="s">
        <v>182</v>
      </c>
      <c r="D196" s="1" t="s">
        <v>50</v>
      </c>
      <c r="E196" s="1">
        <v>2457</v>
      </c>
      <c r="F196" s="39">
        <f>SUM(E196*1.25)</f>
        <v>3071.25</v>
      </c>
      <c r="G196" s="77">
        <v>0</v>
      </c>
      <c r="H196" s="1" t="s">
        <v>19</v>
      </c>
      <c r="I196" s="1" t="s">
        <v>272</v>
      </c>
      <c r="J196" s="1">
        <v>369</v>
      </c>
      <c r="K196" s="56">
        <f>ROUND(0.15*F196,0)</f>
        <v>461</v>
      </c>
      <c r="L196" s="1">
        <f>SUM(E196+J196)</f>
        <v>2826</v>
      </c>
      <c r="M196" s="1">
        <v>1993</v>
      </c>
    </row>
    <row r="197" spans="1:13" s="1" customFormat="1" ht="12.75">
      <c r="A197" s="1">
        <v>4</v>
      </c>
      <c r="B197" s="1">
        <v>594</v>
      </c>
      <c r="C197" s="1" t="s">
        <v>183</v>
      </c>
      <c r="D197" s="1" t="s">
        <v>50</v>
      </c>
      <c r="E197" s="1">
        <v>2457</v>
      </c>
      <c r="F197" s="39">
        <f>SUM(E197*1.25)</f>
        <v>3071.25</v>
      </c>
      <c r="G197" s="77">
        <v>0</v>
      </c>
      <c r="H197" s="1" t="s">
        <v>18</v>
      </c>
      <c r="I197" s="1" t="s">
        <v>272</v>
      </c>
      <c r="J197" s="1">
        <v>369</v>
      </c>
      <c r="K197" s="56">
        <f>ROUND(0.15*F197,0)</f>
        <v>461</v>
      </c>
      <c r="L197" s="1">
        <f>SUM(E197+J197)</f>
        <v>2826</v>
      </c>
      <c r="M197" s="1">
        <v>2241</v>
      </c>
    </row>
    <row r="198" spans="1:13" s="1" customFormat="1" ht="12.75">
      <c r="A198" s="1">
        <v>5</v>
      </c>
      <c r="B198" s="1">
        <v>147</v>
      </c>
      <c r="C198" s="1" t="s">
        <v>184</v>
      </c>
      <c r="D198" s="1" t="s">
        <v>36</v>
      </c>
      <c r="E198" s="1">
        <v>2291</v>
      </c>
      <c r="F198" s="39">
        <f>SUM(E198*1.25)</f>
        <v>2863.75</v>
      </c>
      <c r="G198" s="77">
        <v>0</v>
      </c>
      <c r="H198" s="1" t="s">
        <v>18</v>
      </c>
      <c r="I198" s="1" t="s">
        <v>272</v>
      </c>
      <c r="J198" s="1">
        <v>344</v>
      </c>
      <c r="K198" s="56">
        <f>ROUND(0.15*F198,0)</f>
        <v>430</v>
      </c>
      <c r="L198" s="1">
        <f>SUM(E198+J198)</f>
        <v>2635</v>
      </c>
      <c r="M198" s="1">
        <v>1863</v>
      </c>
    </row>
    <row r="199" spans="1:11" s="18" customFormat="1" ht="12.75">
      <c r="A199" s="59"/>
      <c r="B199" s="59"/>
      <c r="C199" s="59"/>
      <c r="D199" s="59"/>
      <c r="E199" s="60">
        <f>SUM(E195:E198)</f>
        <v>10712</v>
      </c>
      <c r="F199" s="65">
        <f>SUM(F195:F198)</f>
        <v>13390</v>
      </c>
      <c r="G199" s="67"/>
      <c r="H199" s="59"/>
      <c r="I199" s="59"/>
      <c r="K199" s="58">
        <f>ROUND(0.15*F199,0)</f>
        <v>2009</v>
      </c>
    </row>
    <row r="200" spans="1:9" ht="12.75">
      <c r="A200" s="143" t="s">
        <v>265</v>
      </c>
      <c r="B200" s="143"/>
      <c r="C200" s="143"/>
      <c r="D200" s="143"/>
      <c r="E200" s="143"/>
      <c r="F200" s="143"/>
      <c r="G200" s="143"/>
      <c r="H200" s="143"/>
      <c r="I200" s="143"/>
    </row>
    <row r="201" spans="1:13" s="1" customFormat="1" ht="12.75">
      <c r="A201" s="1">
        <v>6</v>
      </c>
      <c r="B201" s="1">
        <v>504</v>
      </c>
      <c r="C201" s="1" t="s">
        <v>185</v>
      </c>
      <c r="D201" s="1" t="s">
        <v>21</v>
      </c>
      <c r="E201" s="1">
        <v>3507</v>
      </c>
      <c r="F201" s="39">
        <f>SUM(E201*1.25)</f>
        <v>4383.75</v>
      </c>
      <c r="G201" s="77">
        <v>0</v>
      </c>
      <c r="H201" s="1" t="s">
        <v>18</v>
      </c>
      <c r="I201" s="1" t="s">
        <v>272</v>
      </c>
      <c r="J201" s="1">
        <v>526</v>
      </c>
      <c r="K201" s="56">
        <f aca="true" t="shared" si="27" ref="K201:K206">ROUND(0.15*F201,0)</f>
        <v>658</v>
      </c>
      <c r="L201" s="1">
        <f>SUM(E201+J201)</f>
        <v>4033</v>
      </c>
      <c r="M201" s="1">
        <v>2830</v>
      </c>
    </row>
    <row r="202" spans="1:13" s="1" customFormat="1" ht="12.75">
      <c r="A202" s="1">
        <v>7</v>
      </c>
      <c r="B202" s="1">
        <v>571</v>
      </c>
      <c r="C202" s="1" t="s">
        <v>186</v>
      </c>
      <c r="D202" s="1" t="s">
        <v>21</v>
      </c>
      <c r="E202" s="1">
        <v>3507</v>
      </c>
      <c r="F202" s="39">
        <f>SUM(E202*1.25)</f>
        <v>4383.75</v>
      </c>
      <c r="G202" s="77">
        <v>0</v>
      </c>
      <c r="H202" s="1" t="s">
        <v>18</v>
      </c>
      <c r="I202" s="1" t="s">
        <v>272</v>
      </c>
      <c r="J202" s="1">
        <v>526</v>
      </c>
      <c r="K202" s="56">
        <f t="shared" si="27"/>
        <v>658</v>
      </c>
      <c r="L202" s="1">
        <f>SUM(E202+J202)</f>
        <v>4033</v>
      </c>
      <c r="M202" s="1">
        <v>2830</v>
      </c>
    </row>
    <row r="203" spans="1:13" s="1" customFormat="1" ht="12.75">
      <c r="A203" s="1">
        <v>8</v>
      </c>
      <c r="B203" s="1">
        <v>3023</v>
      </c>
      <c r="C203" s="1" t="s">
        <v>187</v>
      </c>
      <c r="D203" s="1" t="s">
        <v>21</v>
      </c>
      <c r="E203" s="1">
        <v>3507</v>
      </c>
      <c r="F203" s="39">
        <f>SUM(E203*1.25)</f>
        <v>4383.75</v>
      </c>
      <c r="G203" s="77">
        <v>0</v>
      </c>
      <c r="H203" s="1" t="s">
        <v>18</v>
      </c>
      <c r="I203" s="1" t="s">
        <v>272</v>
      </c>
      <c r="J203" s="1">
        <v>526</v>
      </c>
      <c r="K203" s="56">
        <f t="shared" si="27"/>
        <v>658</v>
      </c>
      <c r="L203" s="1">
        <f>SUM(E203+J203)</f>
        <v>4033</v>
      </c>
      <c r="M203" s="1">
        <v>2830</v>
      </c>
    </row>
    <row r="204" spans="1:13" s="1" customFormat="1" ht="12.75">
      <c r="A204" s="1">
        <v>9</v>
      </c>
      <c r="B204" s="1">
        <v>11003</v>
      </c>
      <c r="C204" s="1" t="s">
        <v>188</v>
      </c>
      <c r="D204" s="1" t="s">
        <v>21</v>
      </c>
      <c r="E204" s="1">
        <v>3507</v>
      </c>
      <c r="F204" s="39">
        <f>SUM(E204*1.25)</f>
        <v>4383.75</v>
      </c>
      <c r="G204" s="77">
        <v>0</v>
      </c>
      <c r="H204" s="1" t="s">
        <v>18</v>
      </c>
      <c r="I204" s="1" t="s">
        <v>272</v>
      </c>
      <c r="J204" s="1">
        <v>526</v>
      </c>
      <c r="K204" s="56">
        <f t="shared" si="27"/>
        <v>658</v>
      </c>
      <c r="L204" s="1">
        <f>SUM(E204+J204)</f>
        <v>4033</v>
      </c>
      <c r="M204" s="1">
        <v>2830</v>
      </c>
    </row>
    <row r="205" spans="1:12" s="1" customFormat="1" ht="12.75">
      <c r="A205" s="1">
        <v>10</v>
      </c>
      <c r="B205" s="1">
        <v>77500</v>
      </c>
      <c r="C205" s="1" t="s">
        <v>257</v>
      </c>
      <c r="D205" s="1" t="s">
        <v>21</v>
      </c>
      <c r="E205" s="1">
        <v>3507</v>
      </c>
      <c r="F205" s="39">
        <f>SUM(E205*1.25)</f>
        <v>4383.75</v>
      </c>
      <c r="G205" s="77">
        <v>0</v>
      </c>
      <c r="H205" s="1" t="s">
        <v>18</v>
      </c>
      <c r="I205" s="1" t="s">
        <v>272</v>
      </c>
      <c r="J205" s="1">
        <v>526</v>
      </c>
      <c r="K205" s="56">
        <f t="shared" si="27"/>
        <v>658</v>
      </c>
      <c r="L205" s="1">
        <f>SUM(E205+J205)</f>
        <v>4033</v>
      </c>
    </row>
    <row r="206" spans="1:11" s="18" customFormat="1" ht="12.75">
      <c r="A206" s="59"/>
      <c r="B206" s="59"/>
      <c r="C206" s="59"/>
      <c r="D206" s="59"/>
      <c r="E206" s="60">
        <f>SUM(E201:E205)</f>
        <v>17535</v>
      </c>
      <c r="F206" s="65">
        <f>SUM(F201:F205)</f>
        <v>21918.75</v>
      </c>
      <c r="G206" s="67"/>
      <c r="H206" s="59"/>
      <c r="I206" s="59"/>
      <c r="K206" s="58">
        <f t="shared" si="27"/>
        <v>3288</v>
      </c>
    </row>
    <row r="207" spans="1:9" ht="12.75">
      <c r="A207" s="143" t="s">
        <v>189</v>
      </c>
      <c r="B207" s="143"/>
      <c r="C207" s="143"/>
      <c r="D207" s="143"/>
      <c r="E207" s="143"/>
      <c r="F207" s="143"/>
      <c r="G207" s="143"/>
      <c r="H207" s="143"/>
      <c r="I207" s="143"/>
    </row>
    <row r="208" spans="1:13" s="1" customFormat="1" ht="12.75">
      <c r="A208" s="1">
        <v>1</v>
      </c>
      <c r="B208" s="1">
        <v>76</v>
      </c>
      <c r="C208" s="1" t="s">
        <v>190</v>
      </c>
      <c r="D208" s="1" t="s">
        <v>30</v>
      </c>
      <c r="E208" s="1">
        <v>5380</v>
      </c>
      <c r="F208" s="39">
        <f>SUM(E208*1.25)</f>
        <v>6725</v>
      </c>
      <c r="G208" s="77">
        <v>0</v>
      </c>
      <c r="H208" s="1" t="s">
        <v>18</v>
      </c>
      <c r="I208" s="1" t="s">
        <v>272</v>
      </c>
      <c r="J208" s="1">
        <v>807</v>
      </c>
      <c r="K208" s="56">
        <f>ROUND(0.15*F208,0)</f>
        <v>1009</v>
      </c>
      <c r="L208" s="1">
        <f>SUM(E208+J208)</f>
        <v>6187</v>
      </c>
      <c r="M208" s="1">
        <v>4341</v>
      </c>
    </row>
    <row r="209" spans="1:11" s="18" customFormat="1" ht="12.75">
      <c r="A209" s="59"/>
      <c r="B209" s="59"/>
      <c r="C209" s="59"/>
      <c r="D209" s="59"/>
      <c r="E209" s="59">
        <v>5380</v>
      </c>
      <c r="F209" s="65">
        <v>6725</v>
      </c>
      <c r="G209" s="67"/>
      <c r="H209" s="59"/>
      <c r="I209" s="59"/>
      <c r="K209" s="58"/>
    </row>
    <row r="210" spans="1:9" ht="12.75">
      <c r="A210" s="143" t="s">
        <v>266</v>
      </c>
      <c r="B210" s="143"/>
      <c r="C210" s="143"/>
      <c r="D210" s="143"/>
      <c r="E210" s="143"/>
      <c r="F210" s="143"/>
      <c r="G210" s="143"/>
      <c r="H210" s="143"/>
      <c r="I210" s="143"/>
    </row>
    <row r="211" spans="1:13" s="1" customFormat="1" ht="12.75">
      <c r="A211" s="1">
        <v>2</v>
      </c>
      <c r="B211" s="1">
        <v>157</v>
      </c>
      <c r="C211" s="1" t="s">
        <v>191</v>
      </c>
      <c r="D211" s="1" t="s">
        <v>21</v>
      </c>
      <c r="E211" s="1">
        <v>3507</v>
      </c>
      <c r="F211" s="39">
        <f aca="true" t="shared" si="28" ref="F211:F218">SUM(E211*1.25)</f>
        <v>4383.75</v>
      </c>
      <c r="G211" s="77">
        <v>0</v>
      </c>
      <c r="H211" s="1" t="s">
        <v>18</v>
      </c>
      <c r="I211" s="1" t="s">
        <v>272</v>
      </c>
      <c r="J211" s="1">
        <v>526</v>
      </c>
      <c r="K211" s="56">
        <f aca="true" t="shared" si="29" ref="K211:K219">ROUND(0.15*F211,0)</f>
        <v>658</v>
      </c>
      <c r="L211" s="1">
        <f aca="true" t="shared" si="30" ref="L211:L218">SUM(E211+J211)</f>
        <v>4033</v>
      </c>
      <c r="M211" s="1">
        <v>2829</v>
      </c>
    </row>
    <row r="212" spans="1:13" s="1" customFormat="1" ht="12.75">
      <c r="A212" s="1">
        <v>3</v>
      </c>
      <c r="B212" s="1">
        <v>188</v>
      </c>
      <c r="C212" s="1" t="s">
        <v>192</v>
      </c>
      <c r="D212" s="1" t="s">
        <v>21</v>
      </c>
      <c r="E212" s="1">
        <v>3507</v>
      </c>
      <c r="F212" s="39">
        <f t="shared" si="28"/>
        <v>4383.75</v>
      </c>
      <c r="G212" s="77">
        <v>0</v>
      </c>
      <c r="H212" s="1" t="s">
        <v>18</v>
      </c>
      <c r="I212" s="1" t="s">
        <v>272</v>
      </c>
      <c r="J212" s="1">
        <v>526</v>
      </c>
      <c r="K212" s="56">
        <f t="shared" si="29"/>
        <v>658</v>
      </c>
      <c r="L212" s="1">
        <f t="shared" si="30"/>
        <v>4033</v>
      </c>
      <c r="M212" s="1">
        <v>2830</v>
      </c>
    </row>
    <row r="213" spans="1:13" s="1" customFormat="1" ht="12.75">
      <c r="A213" s="1">
        <v>4</v>
      </c>
      <c r="B213" s="1">
        <v>563</v>
      </c>
      <c r="C213" s="1" t="s">
        <v>193</v>
      </c>
      <c r="D213" s="1" t="s">
        <v>21</v>
      </c>
      <c r="E213" s="1">
        <v>3507</v>
      </c>
      <c r="F213" s="39">
        <f t="shared" si="28"/>
        <v>4383.75</v>
      </c>
      <c r="G213" s="77">
        <v>0</v>
      </c>
      <c r="H213" s="1" t="s">
        <v>19</v>
      </c>
      <c r="I213" s="1" t="s">
        <v>272</v>
      </c>
      <c r="J213" s="1">
        <v>526</v>
      </c>
      <c r="K213" s="56">
        <f t="shared" si="29"/>
        <v>658</v>
      </c>
      <c r="L213" s="1">
        <f t="shared" si="30"/>
        <v>4033</v>
      </c>
      <c r="M213" s="1">
        <v>3368</v>
      </c>
    </row>
    <row r="214" spans="1:12" s="1" customFormat="1" ht="12.75">
      <c r="A214" s="1">
        <v>5</v>
      </c>
      <c r="B214" s="1">
        <v>77521</v>
      </c>
      <c r="C214" s="1" t="s">
        <v>257</v>
      </c>
      <c r="D214" s="1" t="s">
        <v>21</v>
      </c>
      <c r="E214" s="1">
        <v>3507</v>
      </c>
      <c r="F214" s="39">
        <f t="shared" si="28"/>
        <v>4383.75</v>
      </c>
      <c r="G214" s="77">
        <v>0</v>
      </c>
      <c r="H214" s="1" t="s">
        <v>19</v>
      </c>
      <c r="I214" s="1" t="s">
        <v>272</v>
      </c>
      <c r="J214" s="1">
        <v>526</v>
      </c>
      <c r="K214" s="56">
        <f t="shared" si="29"/>
        <v>658</v>
      </c>
      <c r="L214" s="1">
        <f t="shared" si="30"/>
        <v>4033</v>
      </c>
    </row>
    <row r="215" spans="1:13" s="1" customFormat="1" ht="12.75">
      <c r="A215" s="1">
        <v>6</v>
      </c>
      <c r="B215" s="1">
        <v>543</v>
      </c>
      <c r="C215" s="1" t="s">
        <v>194</v>
      </c>
      <c r="D215" s="1" t="s">
        <v>84</v>
      </c>
      <c r="E215" s="1">
        <v>3371</v>
      </c>
      <c r="F215" s="39">
        <f t="shared" si="28"/>
        <v>4213.75</v>
      </c>
      <c r="G215" s="77">
        <v>0</v>
      </c>
      <c r="H215" s="1" t="s">
        <v>18</v>
      </c>
      <c r="I215" s="1" t="s">
        <v>272</v>
      </c>
      <c r="J215" s="1">
        <v>506</v>
      </c>
      <c r="K215" s="56">
        <f t="shared" si="29"/>
        <v>632</v>
      </c>
      <c r="L215" s="1">
        <f t="shared" si="30"/>
        <v>3877</v>
      </c>
      <c r="M215" s="1">
        <v>2721</v>
      </c>
    </row>
    <row r="216" spans="1:12" s="1" customFormat="1" ht="12.75">
      <c r="A216" s="1">
        <v>7</v>
      </c>
      <c r="B216" s="1">
        <v>63</v>
      </c>
      <c r="C216" s="1" t="s">
        <v>195</v>
      </c>
      <c r="D216" s="1" t="s">
        <v>27</v>
      </c>
      <c r="E216" s="1">
        <v>1099</v>
      </c>
      <c r="F216" s="39">
        <f t="shared" si="28"/>
        <v>1373.75</v>
      </c>
      <c r="G216" s="77">
        <v>0</v>
      </c>
      <c r="H216" s="1" t="s">
        <v>18</v>
      </c>
      <c r="I216" s="1" t="s">
        <v>272</v>
      </c>
      <c r="J216" s="1">
        <v>165</v>
      </c>
      <c r="K216" s="56">
        <f t="shared" si="29"/>
        <v>206</v>
      </c>
      <c r="L216" s="1">
        <f t="shared" si="30"/>
        <v>1264</v>
      </c>
    </row>
    <row r="217" spans="1:13" s="1" customFormat="1" ht="12.75">
      <c r="A217" s="1">
        <v>8</v>
      </c>
      <c r="B217" s="1">
        <v>38</v>
      </c>
      <c r="C217" s="1" t="s">
        <v>196</v>
      </c>
      <c r="D217" s="1" t="s">
        <v>90</v>
      </c>
      <c r="E217" s="1">
        <v>2138</v>
      </c>
      <c r="F217" s="39">
        <f t="shared" si="28"/>
        <v>2672.5</v>
      </c>
      <c r="G217" s="77">
        <v>0</v>
      </c>
      <c r="H217" s="1" t="s">
        <v>19</v>
      </c>
      <c r="I217" s="1" t="s">
        <v>272</v>
      </c>
      <c r="J217" s="1">
        <v>321</v>
      </c>
      <c r="K217" s="56">
        <f t="shared" si="29"/>
        <v>401</v>
      </c>
      <c r="L217" s="1">
        <f t="shared" si="30"/>
        <v>2459</v>
      </c>
      <c r="M217" s="1">
        <v>1744</v>
      </c>
    </row>
    <row r="218" spans="1:13" s="1" customFormat="1" ht="12.75">
      <c r="A218" s="1">
        <v>9</v>
      </c>
      <c r="B218" s="1">
        <v>190</v>
      </c>
      <c r="C218" s="1" t="s">
        <v>197</v>
      </c>
      <c r="D218" s="1" t="s">
        <v>90</v>
      </c>
      <c r="E218" s="1">
        <v>2138</v>
      </c>
      <c r="F218" s="39">
        <f t="shared" si="28"/>
        <v>2672.5</v>
      </c>
      <c r="G218" s="77">
        <v>0</v>
      </c>
      <c r="H218" s="1" t="s">
        <v>19</v>
      </c>
      <c r="I218" s="1" t="s">
        <v>272</v>
      </c>
      <c r="J218" s="1">
        <v>321</v>
      </c>
      <c r="K218" s="56">
        <f t="shared" si="29"/>
        <v>401</v>
      </c>
      <c r="L218" s="1">
        <f t="shared" si="30"/>
        <v>2459</v>
      </c>
      <c r="M218" s="1">
        <v>1960</v>
      </c>
    </row>
    <row r="219" spans="1:11" s="18" customFormat="1" ht="12.75">
      <c r="A219" s="59"/>
      <c r="B219" s="59"/>
      <c r="C219" s="59"/>
      <c r="D219" s="59"/>
      <c r="E219" s="60">
        <f>SUM(E211:E218)</f>
        <v>22774</v>
      </c>
      <c r="F219" s="65">
        <f>SUM(F211:F218)</f>
        <v>28467.5</v>
      </c>
      <c r="G219" s="67"/>
      <c r="H219" s="59"/>
      <c r="I219" s="59"/>
      <c r="K219" s="58">
        <f t="shared" si="29"/>
        <v>4270</v>
      </c>
    </row>
    <row r="220" spans="1:9" ht="12.75">
      <c r="A220" s="143" t="s">
        <v>198</v>
      </c>
      <c r="B220" s="143"/>
      <c r="C220" s="143"/>
      <c r="D220" s="143"/>
      <c r="E220" s="143"/>
      <c r="F220" s="143"/>
      <c r="G220" s="143"/>
      <c r="H220" s="143"/>
      <c r="I220" s="143"/>
    </row>
    <row r="221" spans="1:13" s="1" customFormat="1" ht="12.75">
      <c r="A221" s="1">
        <v>9</v>
      </c>
      <c r="B221" s="1">
        <v>86</v>
      </c>
      <c r="C221" s="1" t="s">
        <v>199</v>
      </c>
      <c r="D221" s="1" t="s">
        <v>200</v>
      </c>
      <c r="E221" s="1">
        <v>1860</v>
      </c>
      <c r="F221" s="39">
        <f>SUM(E221*1.25)</f>
        <v>2325</v>
      </c>
      <c r="G221" s="77">
        <v>0</v>
      </c>
      <c r="H221" s="1" t="s">
        <v>18</v>
      </c>
      <c r="I221" s="1" t="s">
        <v>272</v>
      </c>
      <c r="J221" s="1">
        <v>279</v>
      </c>
      <c r="K221" s="56">
        <f>ROUND(0.15*F221,0)</f>
        <v>349</v>
      </c>
      <c r="L221" s="1">
        <f>SUM(E221+J221)</f>
        <v>2139</v>
      </c>
      <c r="M221" s="1">
        <v>1528</v>
      </c>
    </row>
    <row r="222" spans="1:11" s="18" customFormat="1" ht="12.75">
      <c r="A222" s="59"/>
      <c r="B222" s="59"/>
      <c r="C222" s="59"/>
      <c r="D222" s="59"/>
      <c r="E222" s="59">
        <v>1860</v>
      </c>
      <c r="F222" s="65">
        <v>2325</v>
      </c>
      <c r="G222" s="67"/>
      <c r="H222" s="59"/>
      <c r="I222" s="59"/>
      <c r="K222" s="58"/>
    </row>
    <row r="223" spans="1:9" ht="12.75">
      <c r="A223" s="143" t="s">
        <v>267</v>
      </c>
      <c r="B223" s="143"/>
      <c r="C223" s="143"/>
      <c r="D223" s="143"/>
      <c r="E223" s="143"/>
      <c r="F223" s="143"/>
      <c r="G223" s="143"/>
      <c r="H223" s="143"/>
      <c r="I223" s="143"/>
    </row>
    <row r="224" spans="1:13" s="1" customFormat="1" ht="12.75">
      <c r="A224" s="1">
        <v>10</v>
      </c>
      <c r="B224" s="1">
        <v>148</v>
      </c>
      <c r="C224" s="1" t="s">
        <v>201</v>
      </c>
      <c r="D224" s="1" t="s">
        <v>21</v>
      </c>
      <c r="E224" s="1">
        <v>3507</v>
      </c>
      <c r="F224" s="39">
        <f aca="true" t="shared" si="31" ref="F224:F231">SUM(E224*1.25)</f>
        <v>4383.75</v>
      </c>
      <c r="G224" s="77">
        <v>0</v>
      </c>
      <c r="H224" s="1" t="s">
        <v>18</v>
      </c>
      <c r="I224" s="1" t="s">
        <v>272</v>
      </c>
      <c r="J224" s="1">
        <v>526</v>
      </c>
      <c r="K224" s="56">
        <f aca="true" t="shared" si="32" ref="K224:K232">ROUND(0.15*F224,0)</f>
        <v>658</v>
      </c>
      <c r="L224" s="1">
        <f aca="true" t="shared" si="33" ref="L224:L231">SUM(E224+J224)</f>
        <v>4033</v>
      </c>
      <c r="M224" s="1">
        <v>2838</v>
      </c>
    </row>
    <row r="225" spans="1:13" s="1" customFormat="1" ht="12.75">
      <c r="A225" s="1">
        <v>11</v>
      </c>
      <c r="B225" s="1">
        <v>61</v>
      </c>
      <c r="C225" s="1" t="s">
        <v>202</v>
      </c>
      <c r="D225" s="1" t="s">
        <v>84</v>
      </c>
      <c r="E225" s="1">
        <v>3371</v>
      </c>
      <c r="F225" s="39">
        <f t="shared" si="31"/>
        <v>4213.75</v>
      </c>
      <c r="G225" s="77">
        <v>0</v>
      </c>
      <c r="H225" s="1" t="s">
        <v>18</v>
      </c>
      <c r="I225" s="1" t="s">
        <v>272</v>
      </c>
      <c r="J225" s="1">
        <v>506</v>
      </c>
      <c r="K225" s="56">
        <f t="shared" si="32"/>
        <v>632</v>
      </c>
      <c r="L225" s="1">
        <f t="shared" si="33"/>
        <v>3877</v>
      </c>
      <c r="M225" s="1">
        <v>2721</v>
      </c>
    </row>
    <row r="226" spans="1:13" s="1" customFormat="1" ht="26.25">
      <c r="A226" s="1">
        <v>12</v>
      </c>
      <c r="B226" s="1">
        <v>515</v>
      </c>
      <c r="C226" s="9" t="s">
        <v>203</v>
      </c>
      <c r="D226" s="1" t="s">
        <v>84</v>
      </c>
      <c r="E226" s="1">
        <v>3371</v>
      </c>
      <c r="F226" s="39">
        <f t="shared" si="31"/>
        <v>4213.75</v>
      </c>
      <c r="G226" s="77">
        <v>0</v>
      </c>
      <c r="H226" s="1" t="s">
        <v>19</v>
      </c>
      <c r="I226" s="1" t="s">
        <v>272</v>
      </c>
      <c r="J226" s="1">
        <v>506</v>
      </c>
      <c r="K226" s="56">
        <f t="shared" si="32"/>
        <v>632</v>
      </c>
      <c r="L226" s="1">
        <f t="shared" si="33"/>
        <v>3877</v>
      </c>
      <c r="M226" s="1">
        <v>2721</v>
      </c>
    </row>
    <row r="227" spans="1:13" s="1" customFormat="1" ht="12.75">
      <c r="A227" s="1">
        <v>13</v>
      </c>
      <c r="B227" s="1">
        <v>11065</v>
      </c>
      <c r="C227" s="1" t="s">
        <v>204</v>
      </c>
      <c r="D227" s="1" t="s">
        <v>23</v>
      </c>
      <c r="E227" s="1">
        <v>3254</v>
      </c>
      <c r="F227" s="39">
        <f t="shared" si="31"/>
        <v>4067.5</v>
      </c>
      <c r="G227" s="77">
        <v>0</v>
      </c>
      <c r="H227" s="1" t="s">
        <v>18</v>
      </c>
      <c r="I227" s="1" t="s">
        <v>272</v>
      </c>
      <c r="J227" s="1">
        <v>488</v>
      </c>
      <c r="K227" s="56">
        <f t="shared" si="32"/>
        <v>610</v>
      </c>
      <c r="L227" s="1">
        <f t="shared" si="33"/>
        <v>3742</v>
      </c>
      <c r="M227" s="1">
        <v>2625</v>
      </c>
    </row>
    <row r="228" spans="1:13" s="1" customFormat="1" ht="12.75">
      <c r="A228" s="1">
        <v>14</v>
      </c>
      <c r="B228" s="1">
        <v>7</v>
      </c>
      <c r="C228" s="1" t="s">
        <v>205</v>
      </c>
      <c r="D228" s="1" t="s">
        <v>36</v>
      </c>
      <c r="E228" s="1">
        <v>2291</v>
      </c>
      <c r="F228" s="39">
        <f t="shared" si="31"/>
        <v>2863.75</v>
      </c>
      <c r="G228" s="77">
        <v>0</v>
      </c>
      <c r="H228" s="1" t="s">
        <v>18</v>
      </c>
      <c r="I228" s="1" t="s">
        <v>272</v>
      </c>
      <c r="J228" s="1">
        <v>344</v>
      </c>
      <c r="K228" s="56">
        <f t="shared" si="32"/>
        <v>430</v>
      </c>
      <c r="L228" s="1">
        <f t="shared" si="33"/>
        <v>2635</v>
      </c>
      <c r="M228" s="1">
        <v>1861</v>
      </c>
    </row>
    <row r="229" spans="1:13" s="1" customFormat="1" ht="12.75">
      <c r="A229" s="1">
        <v>15</v>
      </c>
      <c r="B229" s="1">
        <v>35</v>
      </c>
      <c r="C229" s="1" t="s">
        <v>206</v>
      </c>
      <c r="D229" s="1" t="s">
        <v>38</v>
      </c>
      <c r="E229" s="1">
        <v>2182</v>
      </c>
      <c r="F229" s="39">
        <f t="shared" si="31"/>
        <v>2727.5</v>
      </c>
      <c r="G229" s="77">
        <v>0</v>
      </c>
      <c r="H229" s="1" t="s">
        <v>18</v>
      </c>
      <c r="I229" s="1" t="s">
        <v>272</v>
      </c>
      <c r="J229" s="1">
        <v>327</v>
      </c>
      <c r="K229" s="56">
        <f t="shared" si="32"/>
        <v>409</v>
      </c>
      <c r="L229" s="1">
        <f t="shared" si="33"/>
        <v>2509</v>
      </c>
      <c r="M229" s="1">
        <v>1797</v>
      </c>
    </row>
    <row r="230" spans="1:13" s="1" customFormat="1" ht="12.75">
      <c r="A230" s="1">
        <v>16</v>
      </c>
      <c r="B230" s="1">
        <v>11005</v>
      </c>
      <c r="C230" s="1" t="s">
        <v>207</v>
      </c>
      <c r="D230" s="1" t="s">
        <v>200</v>
      </c>
      <c r="E230" s="1">
        <v>1860</v>
      </c>
      <c r="F230" s="39">
        <f t="shared" si="31"/>
        <v>2325</v>
      </c>
      <c r="G230" s="77">
        <v>0</v>
      </c>
      <c r="H230" s="1" t="s">
        <v>19</v>
      </c>
      <c r="I230" s="1" t="s">
        <v>272</v>
      </c>
      <c r="J230" s="1">
        <v>279</v>
      </c>
      <c r="K230" s="56">
        <f t="shared" si="32"/>
        <v>349</v>
      </c>
      <c r="L230" s="1">
        <f t="shared" si="33"/>
        <v>2139</v>
      </c>
      <c r="M230" s="1">
        <v>1557</v>
      </c>
    </row>
    <row r="231" spans="1:13" s="1" customFormat="1" ht="12.75">
      <c r="A231" s="1">
        <v>17</v>
      </c>
      <c r="B231" s="1">
        <v>126</v>
      </c>
      <c r="C231" s="1" t="s">
        <v>208</v>
      </c>
      <c r="D231" s="1" t="s">
        <v>27</v>
      </c>
      <c r="E231" s="1">
        <v>1983</v>
      </c>
      <c r="F231" s="39">
        <f t="shared" si="31"/>
        <v>2478.75</v>
      </c>
      <c r="G231" s="77">
        <v>0</v>
      </c>
      <c r="H231" s="1" t="s">
        <v>18</v>
      </c>
      <c r="I231" s="1" t="s">
        <v>272</v>
      </c>
      <c r="J231" s="1">
        <v>297</v>
      </c>
      <c r="K231" s="56">
        <f t="shared" si="32"/>
        <v>372</v>
      </c>
      <c r="L231" s="1">
        <f t="shared" si="33"/>
        <v>2280</v>
      </c>
      <c r="M231" s="1">
        <v>1664</v>
      </c>
    </row>
    <row r="232" spans="1:11" s="18" customFormat="1" ht="12.75">
      <c r="A232" s="59"/>
      <c r="B232" s="59"/>
      <c r="C232" s="59"/>
      <c r="D232" s="59"/>
      <c r="E232" s="60">
        <f>SUM(E224:E231)</f>
        <v>21819</v>
      </c>
      <c r="F232" s="65">
        <f>SUM(F224:F231)</f>
        <v>27273.75</v>
      </c>
      <c r="G232" s="67"/>
      <c r="H232" s="59"/>
      <c r="I232" s="59"/>
      <c r="K232" s="58">
        <f t="shared" si="32"/>
        <v>4091</v>
      </c>
    </row>
    <row r="233" spans="1:9" ht="12.75">
      <c r="A233" s="143" t="s">
        <v>268</v>
      </c>
      <c r="B233" s="143"/>
      <c r="C233" s="143"/>
      <c r="D233" s="143"/>
      <c r="E233" s="143"/>
      <c r="F233" s="143"/>
      <c r="G233" s="143"/>
      <c r="H233" s="143"/>
      <c r="I233" s="143"/>
    </row>
    <row r="234" spans="1:13" s="1" customFormat="1" ht="12.75">
      <c r="A234" s="1">
        <v>1</v>
      </c>
      <c r="B234" s="1">
        <v>35020</v>
      </c>
      <c r="C234" s="1" t="s">
        <v>209</v>
      </c>
      <c r="D234" s="1" t="s">
        <v>30</v>
      </c>
      <c r="E234" s="1">
        <v>3702</v>
      </c>
      <c r="F234" s="39">
        <f>SUM(E234*1.25)</f>
        <v>4627.5</v>
      </c>
      <c r="G234" s="77">
        <v>0</v>
      </c>
      <c r="H234" s="1" t="s">
        <v>18</v>
      </c>
      <c r="I234" s="1" t="s">
        <v>272</v>
      </c>
      <c r="J234" s="1">
        <v>555</v>
      </c>
      <c r="K234" s="56">
        <f>ROUND(0.15*F234,0)</f>
        <v>694</v>
      </c>
      <c r="L234" s="1">
        <f>SUM(E234+J234)</f>
        <v>4257</v>
      </c>
      <c r="M234" s="1">
        <v>2987</v>
      </c>
    </row>
    <row r="235" spans="1:11" s="18" customFormat="1" ht="12.75">
      <c r="A235" s="59"/>
      <c r="B235" s="59"/>
      <c r="C235" s="59"/>
      <c r="D235" s="59"/>
      <c r="E235" s="59">
        <v>3702</v>
      </c>
      <c r="F235" s="65">
        <v>4628</v>
      </c>
      <c r="G235" s="67"/>
      <c r="H235" s="59"/>
      <c r="I235" s="59"/>
      <c r="K235" s="58"/>
    </row>
    <row r="236" spans="1:9" ht="12.75">
      <c r="A236" s="143" t="s">
        <v>269</v>
      </c>
      <c r="B236" s="143"/>
      <c r="C236" s="143"/>
      <c r="D236" s="143"/>
      <c r="E236" s="143"/>
      <c r="F236" s="143"/>
      <c r="G236" s="143"/>
      <c r="H236" s="143"/>
      <c r="I236" s="143"/>
    </row>
    <row r="237" spans="1:13" s="1" customFormat="1" ht="12.75">
      <c r="A237" s="1">
        <v>2</v>
      </c>
      <c r="B237" s="1">
        <v>258</v>
      </c>
      <c r="C237" s="1" t="s">
        <v>210</v>
      </c>
      <c r="D237" s="1" t="s">
        <v>97</v>
      </c>
      <c r="E237" s="1">
        <v>2886</v>
      </c>
      <c r="F237" s="39">
        <f>SUM(E237*1.25)</f>
        <v>3607.5</v>
      </c>
      <c r="G237" s="77">
        <v>0</v>
      </c>
      <c r="H237" s="1" t="s">
        <v>18</v>
      </c>
      <c r="I237" s="1" t="s">
        <v>272</v>
      </c>
      <c r="J237" s="1">
        <v>433</v>
      </c>
      <c r="K237" s="56">
        <f aca="true" t="shared" si="34" ref="K237:K242">ROUND(0.15*F237,0)</f>
        <v>541</v>
      </c>
      <c r="L237" s="1">
        <f>SUM(E237+J237)</f>
        <v>3319</v>
      </c>
      <c r="M237" s="1">
        <v>2328</v>
      </c>
    </row>
    <row r="238" spans="1:13" s="1" customFormat="1" ht="12.75">
      <c r="A238" s="1">
        <v>3</v>
      </c>
      <c r="B238" s="1">
        <v>77026</v>
      </c>
      <c r="C238" s="1" t="s">
        <v>211</v>
      </c>
      <c r="D238" s="1" t="s">
        <v>97</v>
      </c>
      <c r="E238" s="1">
        <v>2886</v>
      </c>
      <c r="F238" s="39">
        <f>SUM(E238*1.25)</f>
        <v>3607.5</v>
      </c>
      <c r="G238" s="77">
        <v>0</v>
      </c>
      <c r="H238" s="1" t="s">
        <v>18</v>
      </c>
      <c r="I238" s="1" t="s">
        <v>272</v>
      </c>
      <c r="J238" s="1">
        <v>433</v>
      </c>
      <c r="K238" s="56">
        <f t="shared" si="34"/>
        <v>541</v>
      </c>
      <c r="L238" s="1">
        <f>SUM(E238+J238)</f>
        <v>3319</v>
      </c>
      <c r="M238" s="1">
        <v>2328</v>
      </c>
    </row>
    <row r="239" spans="1:13" s="1" customFormat="1" ht="12.75">
      <c r="A239" s="1">
        <v>4</v>
      </c>
      <c r="B239" s="1">
        <v>2091</v>
      </c>
      <c r="C239" s="1" t="s">
        <v>212</v>
      </c>
      <c r="D239" s="1" t="s">
        <v>122</v>
      </c>
      <c r="E239" s="1">
        <v>2571</v>
      </c>
      <c r="F239" s="39">
        <f>SUM(E239*1.25)</f>
        <v>3213.75</v>
      </c>
      <c r="G239" s="77">
        <v>0</v>
      </c>
      <c r="H239" s="1" t="s">
        <v>18</v>
      </c>
      <c r="I239" s="1" t="s">
        <v>272</v>
      </c>
      <c r="J239" s="1">
        <v>386</v>
      </c>
      <c r="K239" s="56">
        <f t="shared" si="34"/>
        <v>482</v>
      </c>
      <c r="L239" s="1">
        <f>SUM(E239+J239)</f>
        <v>2957</v>
      </c>
      <c r="M239" s="1">
        <v>2468</v>
      </c>
    </row>
    <row r="240" spans="1:13" s="1" customFormat="1" ht="12.75">
      <c r="A240" s="1">
        <v>5</v>
      </c>
      <c r="B240" s="1">
        <v>632</v>
      </c>
      <c r="C240" s="1" t="s">
        <v>213</v>
      </c>
      <c r="D240" s="1" t="s">
        <v>214</v>
      </c>
      <c r="E240" s="1">
        <v>2104</v>
      </c>
      <c r="F240" s="39">
        <f>SUM(E240*1.25)</f>
        <v>2630</v>
      </c>
      <c r="G240" s="77">
        <v>0</v>
      </c>
      <c r="H240" s="1" t="s">
        <v>19</v>
      </c>
      <c r="I240" s="1" t="s">
        <v>272</v>
      </c>
      <c r="J240" s="1">
        <v>316</v>
      </c>
      <c r="K240" s="56">
        <f t="shared" si="34"/>
        <v>395</v>
      </c>
      <c r="L240" s="1">
        <f>SUM(E240+J240)</f>
        <v>2420</v>
      </c>
      <c r="M240" s="1">
        <v>1718</v>
      </c>
    </row>
    <row r="241" spans="1:13" s="1" customFormat="1" ht="12.75">
      <c r="A241" s="1">
        <v>6</v>
      </c>
      <c r="B241" s="1">
        <v>579</v>
      </c>
      <c r="C241" s="1" t="s">
        <v>215</v>
      </c>
      <c r="D241" s="1" t="s">
        <v>216</v>
      </c>
      <c r="E241" s="1">
        <v>2087</v>
      </c>
      <c r="F241" s="39">
        <f>SUM(E241*1.25)</f>
        <v>2608.75</v>
      </c>
      <c r="G241" s="77">
        <v>0</v>
      </c>
      <c r="H241" s="1" t="s">
        <v>18</v>
      </c>
      <c r="I241" s="1" t="s">
        <v>272</v>
      </c>
      <c r="J241" s="1">
        <v>313</v>
      </c>
      <c r="K241" s="56">
        <f t="shared" si="34"/>
        <v>391</v>
      </c>
      <c r="L241" s="1">
        <f>SUM(E241+J241)</f>
        <v>2400</v>
      </c>
      <c r="M241" s="1">
        <v>1704</v>
      </c>
    </row>
    <row r="242" spans="1:11" s="18" customFormat="1" ht="12.75">
      <c r="A242" s="59"/>
      <c r="B242" s="59"/>
      <c r="C242" s="59"/>
      <c r="D242" s="59"/>
      <c r="E242" s="60">
        <f>SUM(E237:E241)</f>
        <v>12534</v>
      </c>
      <c r="F242" s="65">
        <f>SUM(F237:F241)</f>
        <v>15667.5</v>
      </c>
      <c r="G242" s="67"/>
      <c r="H242" s="59"/>
      <c r="I242" s="59"/>
      <c r="K242" s="58">
        <f t="shared" si="34"/>
        <v>2350</v>
      </c>
    </row>
    <row r="243" spans="1:9" ht="12.75">
      <c r="A243" s="143" t="s">
        <v>270</v>
      </c>
      <c r="B243" s="143"/>
      <c r="C243" s="143"/>
      <c r="D243" s="143"/>
      <c r="E243" s="143"/>
      <c r="F243" s="143"/>
      <c r="G243" s="143"/>
      <c r="H243" s="143"/>
      <c r="I243" s="143"/>
    </row>
    <row r="244" spans="1:12" s="1" customFormat="1" ht="12.75">
      <c r="A244" s="1">
        <v>7</v>
      </c>
      <c r="B244" s="1">
        <v>75050</v>
      </c>
      <c r="C244" s="1" t="s">
        <v>271</v>
      </c>
      <c r="D244" s="1" t="s">
        <v>97</v>
      </c>
      <c r="E244" s="1">
        <v>2525</v>
      </c>
      <c r="F244" s="39">
        <f>SUM(E244*1.25)</f>
        <v>3156.25</v>
      </c>
      <c r="G244" s="77">
        <v>0</v>
      </c>
      <c r="H244" s="1" t="s">
        <v>19</v>
      </c>
      <c r="I244" s="1" t="s">
        <v>272</v>
      </c>
      <c r="J244" s="1">
        <v>379</v>
      </c>
      <c r="K244" s="56">
        <f>ROUND(0.15*F244,0)</f>
        <v>473</v>
      </c>
      <c r="L244" s="1">
        <f>SUM(E244+J244)</f>
        <v>2904</v>
      </c>
    </row>
    <row r="245" spans="1:13" s="1" customFormat="1" ht="26.25">
      <c r="A245" s="1">
        <v>8</v>
      </c>
      <c r="B245" s="1">
        <v>537</v>
      </c>
      <c r="C245" s="9" t="s">
        <v>217</v>
      </c>
      <c r="D245" s="1" t="s">
        <v>218</v>
      </c>
      <c r="E245" s="1">
        <v>1814</v>
      </c>
      <c r="F245" s="39">
        <f>SUM(E245*1.25)</f>
        <v>2267.5</v>
      </c>
      <c r="G245" s="77">
        <v>0</v>
      </c>
      <c r="H245" s="1" t="s">
        <v>125</v>
      </c>
      <c r="I245" s="1" t="s">
        <v>272</v>
      </c>
      <c r="J245" s="1">
        <v>272</v>
      </c>
      <c r="K245" s="56">
        <f>ROUND(0.15*F245,0)</f>
        <v>340</v>
      </c>
      <c r="L245" s="1">
        <f>SUM(E245+J245)</f>
        <v>2086</v>
      </c>
      <c r="M245" s="1">
        <v>1432</v>
      </c>
    </row>
    <row r="246" spans="5:6" ht="12.75">
      <c r="E246" s="36">
        <f>SUM(E244:E245)</f>
        <v>4339</v>
      </c>
      <c r="F246" s="63">
        <f>SUM(F244:F245)</f>
        <v>5423.75</v>
      </c>
    </row>
    <row r="247" spans="1:11" s="90" customFormat="1" ht="12.75">
      <c r="A247" s="159" t="s">
        <v>275</v>
      </c>
      <c r="B247" s="159"/>
      <c r="C247" s="159"/>
      <c r="D247" s="159"/>
      <c r="E247" s="159"/>
      <c r="F247" s="159"/>
      <c r="G247" s="159"/>
      <c r="H247" s="159"/>
      <c r="I247" s="159"/>
      <c r="J247" s="159"/>
      <c r="K247" s="89"/>
    </row>
    <row r="248" spans="1:13" ht="12.75">
      <c r="A248" s="146" t="s">
        <v>276</v>
      </c>
      <c r="B248" s="146"/>
      <c r="C248" s="146"/>
      <c r="D248" s="146"/>
      <c r="E248" s="146"/>
      <c r="F248" s="146"/>
      <c r="G248" s="146"/>
      <c r="H248" s="146"/>
      <c r="I248" s="146"/>
      <c r="J248" s="146"/>
      <c r="K248" s="146"/>
      <c r="L248" s="146"/>
      <c r="M248" s="146"/>
    </row>
    <row r="249" spans="1:13" s="3" customFormat="1" ht="12.75">
      <c r="A249" s="147" t="s">
        <v>274</v>
      </c>
      <c r="B249" s="3" t="s">
        <v>227</v>
      </c>
      <c r="C249" s="152" t="s">
        <v>223</v>
      </c>
      <c r="D249" s="3" t="s">
        <v>13</v>
      </c>
      <c r="E249" s="154" t="s">
        <v>224</v>
      </c>
      <c r="F249" s="37"/>
      <c r="G249" s="75" t="s">
        <v>229</v>
      </c>
      <c r="H249" s="3" t="s">
        <v>14</v>
      </c>
      <c r="I249" s="154" t="s">
        <v>15</v>
      </c>
      <c r="J249" s="147" t="s">
        <v>578</v>
      </c>
      <c r="K249" s="34"/>
      <c r="L249" s="144" t="s">
        <v>231</v>
      </c>
      <c r="M249" s="144" t="s">
        <v>221</v>
      </c>
    </row>
    <row r="250" spans="1:13" s="4" customFormat="1" ht="12.75">
      <c r="A250" s="148"/>
      <c r="B250" s="4" t="s">
        <v>228</v>
      </c>
      <c r="C250" s="153"/>
      <c r="D250" s="4" t="s">
        <v>16</v>
      </c>
      <c r="E250" s="155"/>
      <c r="F250" s="38"/>
      <c r="G250" s="76" t="s">
        <v>230</v>
      </c>
      <c r="H250" s="4" t="s">
        <v>17</v>
      </c>
      <c r="I250" s="155"/>
      <c r="J250" s="148"/>
      <c r="K250" s="35"/>
      <c r="L250" s="144"/>
      <c r="M250" s="144"/>
    </row>
    <row r="251" spans="1:13" s="1" customFormat="1" ht="12.75">
      <c r="A251" s="1">
        <v>1</v>
      </c>
      <c r="B251" s="1">
        <v>417</v>
      </c>
      <c r="C251" s="1" t="s">
        <v>277</v>
      </c>
      <c r="D251" s="1" t="s">
        <v>122</v>
      </c>
      <c r="E251" s="1">
        <v>2571</v>
      </c>
      <c r="F251" s="39">
        <f>SUM(E251*1.25)</f>
        <v>3213.75</v>
      </c>
      <c r="G251" s="77">
        <v>0</v>
      </c>
      <c r="H251" s="1" t="s">
        <v>18</v>
      </c>
      <c r="I251" s="1" t="s">
        <v>272</v>
      </c>
      <c r="J251" s="1">
        <v>386</v>
      </c>
      <c r="K251" s="56">
        <f>ROUND(0.15*F251,0)</f>
        <v>482</v>
      </c>
      <c r="L251" s="1">
        <f>SUM(J251:J251,E251)</f>
        <v>2957</v>
      </c>
      <c r="M251" s="1">
        <v>2087</v>
      </c>
    </row>
    <row r="252" spans="1:13" s="1" customFormat="1" ht="12.75">
      <c r="A252" s="1">
        <v>2</v>
      </c>
      <c r="B252" s="1">
        <v>405</v>
      </c>
      <c r="C252" s="1" t="s">
        <v>278</v>
      </c>
      <c r="D252" s="1" t="s">
        <v>279</v>
      </c>
      <c r="E252" s="1">
        <v>2007</v>
      </c>
      <c r="F252" s="39">
        <f>SUM(E252*1.25)</f>
        <v>2508.75</v>
      </c>
      <c r="G252" s="77">
        <v>0</v>
      </c>
      <c r="I252" s="1" t="s">
        <v>272</v>
      </c>
      <c r="J252" s="1">
        <v>301</v>
      </c>
      <c r="K252" s="56">
        <f>ROUND(0.15*F252,0)</f>
        <v>376</v>
      </c>
      <c r="L252" s="1">
        <f>SUM(J252:J252,E252)</f>
        <v>2308</v>
      </c>
      <c r="M252" s="1">
        <v>1661</v>
      </c>
    </row>
    <row r="253" spans="1:13" s="1" customFormat="1" ht="12.75">
      <c r="A253" s="1">
        <v>3</v>
      </c>
      <c r="B253" s="1">
        <v>11062</v>
      </c>
      <c r="C253" s="1" t="s">
        <v>280</v>
      </c>
      <c r="D253" s="1" t="s">
        <v>281</v>
      </c>
      <c r="E253" s="1">
        <v>1916</v>
      </c>
      <c r="F253" s="39">
        <f>SUM(E253*1.25)</f>
        <v>2395</v>
      </c>
      <c r="G253" s="77">
        <v>0</v>
      </c>
      <c r="I253" s="1" t="s">
        <v>272</v>
      </c>
      <c r="J253" s="1">
        <v>287</v>
      </c>
      <c r="K253" s="56">
        <f>ROUND(0.15*F253,0)</f>
        <v>359</v>
      </c>
      <c r="L253" s="1">
        <f>SUM(J253:J253,E253)</f>
        <v>2203</v>
      </c>
      <c r="M253" s="1">
        <v>1582</v>
      </c>
    </row>
    <row r="254" spans="1:13" s="1" customFormat="1" ht="12.75">
      <c r="A254" s="1">
        <v>4</v>
      </c>
      <c r="B254" s="1">
        <v>419</v>
      </c>
      <c r="C254" s="1" t="s">
        <v>282</v>
      </c>
      <c r="D254" s="1" t="s">
        <v>283</v>
      </c>
      <c r="E254" s="1">
        <v>1834</v>
      </c>
      <c r="F254" s="39">
        <f>SUM(E254*1.25)</f>
        <v>2292.5</v>
      </c>
      <c r="G254" s="77">
        <v>0</v>
      </c>
      <c r="I254" s="1" t="s">
        <v>272</v>
      </c>
      <c r="J254" s="1">
        <v>275</v>
      </c>
      <c r="K254" s="56">
        <f>ROUND(0.15*F254,0)</f>
        <v>344</v>
      </c>
      <c r="L254" s="1">
        <f>SUM(J254:J254,E254)</f>
        <v>2109</v>
      </c>
      <c r="M254" s="1">
        <v>1536</v>
      </c>
    </row>
    <row r="255" spans="5:11" ht="12.75">
      <c r="E255" s="36">
        <f>SUM(E251:E254)</f>
        <v>8328</v>
      </c>
      <c r="F255" s="63">
        <f>SUM(F251:F254)</f>
        <v>10410</v>
      </c>
      <c r="K255" s="68">
        <f>ROUND(0.15*F255,0)</f>
        <v>1562</v>
      </c>
    </row>
    <row r="256" spans="1:13" ht="12.75">
      <c r="A256" s="10" t="s">
        <v>284</v>
      </c>
      <c r="B256" s="10"/>
      <c r="C256" s="10"/>
      <c r="D256" s="10"/>
      <c r="E256" s="10"/>
      <c r="F256" s="41"/>
      <c r="G256" s="80"/>
      <c r="H256" s="10"/>
      <c r="I256" s="10"/>
      <c r="J256" s="10"/>
      <c r="K256" s="10"/>
      <c r="L256" s="10"/>
      <c r="M256" s="10"/>
    </row>
    <row r="257" spans="1:13" ht="12.75">
      <c r="A257" s="11" t="s">
        <v>285</v>
      </c>
      <c r="B257" s="11"/>
      <c r="C257" s="11"/>
      <c r="D257" s="11"/>
      <c r="E257" s="11"/>
      <c r="F257" s="42"/>
      <c r="G257" s="81"/>
      <c r="H257" s="11"/>
      <c r="I257" s="11"/>
      <c r="J257" s="11"/>
      <c r="K257" s="11"/>
      <c r="L257" s="11"/>
      <c r="M257" s="11"/>
    </row>
    <row r="258" spans="1:13" s="3" customFormat="1" ht="12.75">
      <c r="A258" s="147" t="s">
        <v>274</v>
      </c>
      <c r="B258" s="3" t="s">
        <v>227</v>
      </c>
      <c r="C258" s="152" t="s">
        <v>223</v>
      </c>
      <c r="D258" s="3" t="s">
        <v>13</v>
      </c>
      <c r="E258" s="154" t="s">
        <v>224</v>
      </c>
      <c r="F258" s="37"/>
      <c r="G258" s="75" t="s">
        <v>229</v>
      </c>
      <c r="H258" s="3" t="s">
        <v>14</v>
      </c>
      <c r="I258" s="154" t="s">
        <v>15</v>
      </c>
      <c r="J258" s="147" t="s">
        <v>578</v>
      </c>
      <c r="K258" s="34"/>
      <c r="L258" s="144" t="s">
        <v>231</v>
      </c>
      <c r="M258" s="144" t="s">
        <v>221</v>
      </c>
    </row>
    <row r="259" spans="1:13" s="4" customFormat="1" ht="12.75">
      <c r="A259" s="148"/>
      <c r="B259" s="4" t="s">
        <v>228</v>
      </c>
      <c r="C259" s="153"/>
      <c r="D259" s="4" t="s">
        <v>16</v>
      </c>
      <c r="E259" s="155"/>
      <c r="F259" s="38"/>
      <c r="G259" s="76" t="s">
        <v>230</v>
      </c>
      <c r="H259" s="4" t="s">
        <v>17</v>
      </c>
      <c r="I259" s="155"/>
      <c r="J259" s="148"/>
      <c r="K259" s="35"/>
      <c r="L259" s="144"/>
      <c r="M259" s="144"/>
    </row>
    <row r="260" spans="1:13" s="1" customFormat="1" ht="12.75">
      <c r="A260" s="1">
        <v>1</v>
      </c>
      <c r="B260" s="1">
        <v>8010</v>
      </c>
      <c r="C260" s="1" t="s">
        <v>286</v>
      </c>
      <c r="D260" s="1" t="s">
        <v>287</v>
      </c>
      <c r="E260" s="1">
        <v>1834</v>
      </c>
      <c r="F260" s="39">
        <f>SUM(E260*1.25)</f>
        <v>2292.5</v>
      </c>
      <c r="G260" s="77">
        <v>0</v>
      </c>
      <c r="H260" s="1" t="s">
        <v>19</v>
      </c>
      <c r="I260" s="1" t="s">
        <v>272</v>
      </c>
      <c r="J260" s="1">
        <v>275</v>
      </c>
      <c r="K260" s="56">
        <f aca="true" t="shared" si="35" ref="K260:K265">ROUND(0.15*F260,0)</f>
        <v>344</v>
      </c>
      <c r="L260" s="1">
        <f>SUM(J261,J260,E260)</f>
        <v>2568</v>
      </c>
      <c r="M260" s="1">
        <v>1670</v>
      </c>
    </row>
    <row r="261" spans="6:11" s="1" customFormat="1" ht="12.75">
      <c r="F261" s="39"/>
      <c r="G261" s="77"/>
      <c r="I261" s="1" t="s">
        <v>288</v>
      </c>
      <c r="J261" s="1">
        <v>459</v>
      </c>
      <c r="K261" s="56">
        <f t="shared" si="35"/>
        <v>0</v>
      </c>
    </row>
    <row r="262" spans="1:13" s="1" customFormat="1" ht="12.75">
      <c r="A262" s="1">
        <v>2</v>
      </c>
      <c r="B262" s="1">
        <v>8014</v>
      </c>
      <c r="C262" s="1" t="s">
        <v>289</v>
      </c>
      <c r="D262" s="1" t="s">
        <v>290</v>
      </c>
      <c r="E262" s="1">
        <v>1834</v>
      </c>
      <c r="F262" s="39">
        <f>SUM(E262*1.25)</f>
        <v>2292.5</v>
      </c>
      <c r="G262" s="77">
        <v>0</v>
      </c>
      <c r="H262" s="1" t="s">
        <v>19</v>
      </c>
      <c r="I262" s="1" t="s">
        <v>272</v>
      </c>
      <c r="J262" s="1">
        <v>275</v>
      </c>
      <c r="K262" s="56">
        <f t="shared" si="35"/>
        <v>344</v>
      </c>
      <c r="L262" s="1">
        <f>SUM(J263,J262,E262)</f>
        <v>2568</v>
      </c>
      <c r="M262" s="1">
        <v>1649</v>
      </c>
    </row>
    <row r="263" spans="6:11" s="1" customFormat="1" ht="12.75">
      <c r="F263" s="39"/>
      <c r="G263" s="77"/>
      <c r="I263" s="1" t="s">
        <v>288</v>
      </c>
      <c r="J263" s="1">
        <v>459</v>
      </c>
      <c r="K263" s="56">
        <f t="shared" si="35"/>
        <v>0</v>
      </c>
    </row>
    <row r="264" spans="1:12" s="1" customFormat="1" ht="12.75">
      <c r="A264" s="1">
        <v>3</v>
      </c>
      <c r="B264" s="1">
        <v>8025</v>
      </c>
      <c r="C264" s="1" t="s">
        <v>291</v>
      </c>
      <c r="D264" s="1" t="s">
        <v>292</v>
      </c>
      <c r="E264" s="1">
        <v>1511</v>
      </c>
      <c r="F264" s="39">
        <f>SUM(E264*1.25)</f>
        <v>1888.75</v>
      </c>
      <c r="G264" s="77">
        <v>0</v>
      </c>
      <c r="H264" s="1" t="s">
        <v>19</v>
      </c>
      <c r="I264" s="1" t="s">
        <v>272</v>
      </c>
      <c r="J264" s="1">
        <v>227</v>
      </c>
      <c r="K264" s="56">
        <f t="shared" si="35"/>
        <v>283</v>
      </c>
      <c r="L264" s="1">
        <f>SUM(J264:J264,E264)</f>
        <v>1738</v>
      </c>
    </row>
    <row r="265" spans="1:13" s="1" customFormat="1" ht="12.75">
      <c r="A265" s="1">
        <v>4</v>
      </c>
      <c r="B265" s="1">
        <v>8021</v>
      </c>
      <c r="C265" s="1" t="s">
        <v>293</v>
      </c>
      <c r="D265" s="1" t="s">
        <v>294</v>
      </c>
      <c r="E265" s="1">
        <v>1774</v>
      </c>
      <c r="F265" s="39">
        <f>SUM(E265*1.25)</f>
        <v>2217.5</v>
      </c>
      <c r="G265" s="77">
        <v>0</v>
      </c>
      <c r="I265" s="1" t="s">
        <v>272</v>
      </c>
      <c r="J265" s="1">
        <v>266</v>
      </c>
      <c r="K265" s="56">
        <f t="shared" si="35"/>
        <v>333</v>
      </c>
      <c r="L265" s="1">
        <f>SUM(J265:J265,E265)</f>
        <v>2040</v>
      </c>
      <c r="M265" s="1">
        <v>1475</v>
      </c>
    </row>
    <row r="266" spans="5:6" ht="12.75">
      <c r="E266" s="36">
        <f>SUM(E260:E265)</f>
        <v>6953</v>
      </c>
      <c r="F266" s="63">
        <f>SUM(F260:F265)</f>
        <v>8691.25</v>
      </c>
    </row>
    <row r="267" spans="1:13" ht="12.75">
      <c r="A267" s="146" t="s">
        <v>198</v>
      </c>
      <c r="B267" s="146"/>
      <c r="C267" s="146"/>
      <c r="D267" s="146"/>
      <c r="E267" s="146"/>
      <c r="F267" s="146"/>
      <c r="G267" s="146"/>
      <c r="H267" s="146"/>
      <c r="I267" s="146"/>
      <c r="J267" s="146"/>
      <c r="K267" s="146"/>
      <c r="L267" s="146"/>
      <c r="M267" s="146"/>
    </row>
    <row r="268" spans="1:13" s="1" customFormat="1" ht="12.75">
      <c r="A268" s="1">
        <v>5</v>
      </c>
      <c r="B268" s="1">
        <v>8008</v>
      </c>
      <c r="C268" s="1" t="s">
        <v>295</v>
      </c>
      <c r="D268" s="1" t="s">
        <v>287</v>
      </c>
      <c r="E268" s="1">
        <v>1834</v>
      </c>
      <c r="F268" s="39">
        <f>SUM(E268*1.25)</f>
        <v>2292.5</v>
      </c>
      <c r="G268" s="77">
        <v>0</v>
      </c>
      <c r="H268" s="1" t="s">
        <v>19</v>
      </c>
      <c r="I268" s="1" t="s">
        <v>272</v>
      </c>
      <c r="J268" s="1">
        <v>275</v>
      </c>
      <c r="K268" s="56">
        <f>ROUND(0.15*F268,0)</f>
        <v>344</v>
      </c>
      <c r="L268" s="1">
        <f>SUM(J268:J268,E268)</f>
        <v>2109</v>
      </c>
      <c r="M268" s="1">
        <v>1509</v>
      </c>
    </row>
    <row r="269" spans="5:6" ht="12.75">
      <c r="E269" s="69">
        <v>1834</v>
      </c>
      <c r="F269" s="63">
        <v>2293</v>
      </c>
    </row>
    <row r="270" spans="1:13" ht="12.75">
      <c r="A270" s="146" t="s">
        <v>296</v>
      </c>
      <c r="B270" s="146"/>
      <c r="C270" s="146"/>
      <c r="D270" s="146"/>
      <c r="E270" s="146"/>
      <c r="F270" s="146"/>
      <c r="G270" s="146"/>
      <c r="H270" s="146"/>
      <c r="I270" s="146"/>
      <c r="J270" s="146"/>
      <c r="K270" s="146"/>
      <c r="L270" s="146"/>
      <c r="M270" s="146"/>
    </row>
    <row r="271" spans="1:9" ht="12.75">
      <c r="A271" s="146" t="s">
        <v>297</v>
      </c>
      <c r="B271" s="146"/>
      <c r="C271" s="146"/>
      <c r="D271" s="146"/>
      <c r="E271" s="146"/>
      <c r="F271" s="146"/>
      <c r="G271" s="146"/>
      <c r="H271" s="146"/>
      <c r="I271" s="146"/>
    </row>
    <row r="272" spans="1:13" s="3" customFormat="1" ht="12.75">
      <c r="A272" s="147" t="s">
        <v>274</v>
      </c>
      <c r="B272" s="3" t="s">
        <v>227</v>
      </c>
      <c r="C272" s="152" t="s">
        <v>223</v>
      </c>
      <c r="D272" s="3" t="s">
        <v>13</v>
      </c>
      <c r="E272" s="154" t="s">
        <v>224</v>
      </c>
      <c r="F272" s="37"/>
      <c r="G272" s="75" t="s">
        <v>229</v>
      </c>
      <c r="H272" s="3" t="s">
        <v>14</v>
      </c>
      <c r="I272" s="154" t="s">
        <v>15</v>
      </c>
      <c r="J272" s="147" t="s">
        <v>578</v>
      </c>
      <c r="K272" s="34"/>
      <c r="L272" s="144" t="s">
        <v>231</v>
      </c>
      <c r="M272" s="144" t="s">
        <v>221</v>
      </c>
    </row>
    <row r="273" spans="1:13" s="4" customFormat="1" ht="12.75">
      <c r="A273" s="148"/>
      <c r="B273" s="4" t="s">
        <v>228</v>
      </c>
      <c r="C273" s="153"/>
      <c r="D273" s="4" t="s">
        <v>16</v>
      </c>
      <c r="E273" s="155"/>
      <c r="F273" s="38"/>
      <c r="G273" s="76" t="s">
        <v>230</v>
      </c>
      <c r="H273" s="4" t="s">
        <v>17</v>
      </c>
      <c r="I273" s="155"/>
      <c r="J273" s="148"/>
      <c r="K273" s="35"/>
      <c r="L273" s="144"/>
      <c r="M273" s="144"/>
    </row>
    <row r="274" spans="1:13" s="1" customFormat="1" ht="12.75">
      <c r="A274" s="1">
        <v>1</v>
      </c>
      <c r="B274" s="1">
        <v>7032</v>
      </c>
      <c r="C274" s="1" t="s">
        <v>298</v>
      </c>
      <c r="D274" s="1" t="s">
        <v>97</v>
      </c>
      <c r="E274" s="1">
        <v>2886</v>
      </c>
      <c r="F274" s="39">
        <f>SUM(E274*1.25)</f>
        <v>3607.5</v>
      </c>
      <c r="G274" s="77">
        <v>0</v>
      </c>
      <c r="H274" s="1" t="s">
        <v>18</v>
      </c>
      <c r="I274" s="1" t="s">
        <v>272</v>
      </c>
      <c r="J274" s="1">
        <v>433</v>
      </c>
      <c r="K274" s="56">
        <f aca="true" t="shared" si="36" ref="K274:K287">ROUND(0.15*F274,0)</f>
        <v>541</v>
      </c>
      <c r="L274" s="1">
        <f>SUM(J274,E274)</f>
        <v>3319</v>
      </c>
      <c r="M274" s="1">
        <v>2329</v>
      </c>
    </row>
    <row r="275" spans="1:12" s="1" customFormat="1" ht="12.75">
      <c r="A275" s="1">
        <v>2</v>
      </c>
      <c r="B275" s="1">
        <v>60037</v>
      </c>
      <c r="C275" s="1" t="s">
        <v>299</v>
      </c>
      <c r="D275" s="1" t="s">
        <v>122</v>
      </c>
      <c r="E275" s="1">
        <v>2271</v>
      </c>
      <c r="F275" s="39">
        <f>SUM(E275*1.25)</f>
        <v>2838.75</v>
      </c>
      <c r="G275" s="77">
        <v>0</v>
      </c>
      <c r="H275" s="1" t="s">
        <v>18</v>
      </c>
      <c r="I275" s="1" t="s">
        <v>272</v>
      </c>
      <c r="J275" s="1">
        <v>341</v>
      </c>
      <c r="K275" s="56">
        <f t="shared" si="36"/>
        <v>426</v>
      </c>
      <c r="L275" s="1">
        <f>SUM(J275,E275)</f>
        <v>2612</v>
      </c>
    </row>
    <row r="276" spans="1:13" s="1" customFormat="1" ht="12.75">
      <c r="A276" s="1">
        <v>3</v>
      </c>
      <c r="B276" s="1">
        <v>7033</v>
      </c>
      <c r="C276" s="1" t="s">
        <v>300</v>
      </c>
      <c r="D276" s="1" t="s">
        <v>301</v>
      </c>
      <c r="E276" s="1">
        <v>1948</v>
      </c>
      <c r="F276" s="39">
        <f>SUM(E276*1.25)</f>
        <v>2435</v>
      </c>
      <c r="G276" s="77">
        <v>0</v>
      </c>
      <c r="H276" s="1" t="s">
        <v>19</v>
      </c>
      <c r="I276" s="1" t="s">
        <v>272</v>
      </c>
      <c r="J276" s="1">
        <v>292</v>
      </c>
      <c r="K276" s="56">
        <f t="shared" si="36"/>
        <v>365</v>
      </c>
      <c r="L276" s="1">
        <f>SUM(J276,E276)</f>
        <v>2240</v>
      </c>
      <c r="M276" s="1">
        <v>1598</v>
      </c>
    </row>
    <row r="277" spans="1:13" s="1" customFormat="1" ht="12.75">
      <c r="A277" s="1">
        <v>4</v>
      </c>
      <c r="B277" s="1">
        <v>7080</v>
      </c>
      <c r="C277" s="1" t="s">
        <v>302</v>
      </c>
      <c r="D277" s="1" t="s">
        <v>303</v>
      </c>
      <c r="E277" s="1">
        <v>1727</v>
      </c>
      <c r="F277" s="39">
        <f>SUM(E277*1.25)</f>
        <v>2158.75</v>
      </c>
      <c r="G277" s="77">
        <v>0</v>
      </c>
      <c r="I277" s="1" t="s">
        <v>272</v>
      </c>
      <c r="J277" s="1">
        <v>259</v>
      </c>
      <c r="K277" s="56">
        <f t="shared" si="36"/>
        <v>324</v>
      </c>
      <c r="L277" s="1">
        <f>SUM(J278,J277,E277)</f>
        <v>2418</v>
      </c>
      <c r="M277" s="1">
        <v>1698</v>
      </c>
    </row>
    <row r="278" spans="6:11" s="1" customFormat="1" ht="12.75">
      <c r="F278" s="39"/>
      <c r="G278" s="77"/>
      <c r="I278" s="1" t="s">
        <v>288</v>
      </c>
      <c r="J278" s="1">
        <v>432</v>
      </c>
      <c r="K278" s="56">
        <f t="shared" si="36"/>
        <v>0</v>
      </c>
    </row>
    <row r="279" spans="1:13" s="1" customFormat="1" ht="12.75">
      <c r="A279" s="1">
        <v>5</v>
      </c>
      <c r="B279" s="1">
        <v>7087</v>
      </c>
      <c r="C279" s="1" t="s">
        <v>304</v>
      </c>
      <c r="D279" s="1" t="s">
        <v>303</v>
      </c>
      <c r="E279" s="1">
        <v>1727</v>
      </c>
      <c r="F279" s="39">
        <f>SUM(E279*1.25)</f>
        <v>2158.75</v>
      </c>
      <c r="G279" s="77">
        <v>0</v>
      </c>
      <c r="I279" s="1" t="s">
        <v>272</v>
      </c>
      <c r="J279" s="1">
        <v>259</v>
      </c>
      <c r="K279" s="56">
        <f t="shared" si="36"/>
        <v>324</v>
      </c>
      <c r="L279" s="1">
        <f>SUM(J279,J280,E279)</f>
        <v>2418</v>
      </c>
      <c r="M279" s="1">
        <v>1698</v>
      </c>
    </row>
    <row r="280" spans="6:11" s="1" customFormat="1" ht="12.75">
      <c r="F280" s="39"/>
      <c r="G280" s="77"/>
      <c r="I280" s="1" t="s">
        <v>288</v>
      </c>
      <c r="J280" s="1">
        <v>432</v>
      </c>
      <c r="K280" s="56">
        <f t="shared" si="36"/>
        <v>0</v>
      </c>
    </row>
    <row r="281" spans="1:13" s="1" customFormat="1" ht="12.75">
      <c r="A281" s="1">
        <v>6</v>
      </c>
      <c r="B281" s="1">
        <v>7035</v>
      </c>
      <c r="C281" s="1" t="s">
        <v>305</v>
      </c>
      <c r="D281" s="1" t="s">
        <v>216</v>
      </c>
      <c r="E281" s="1">
        <v>2087</v>
      </c>
      <c r="F281" s="39">
        <f aca="true" t="shared" si="37" ref="F281:F286">SUM(E281*1.25)</f>
        <v>2608.75</v>
      </c>
      <c r="G281" s="77">
        <v>0</v>
      </c>
      <c r="I281" s="1" t="s">
        <v>272</v>
      </c>
      <c r="J281" s="1">
        <v>313</v>
      </c>
      <c r="K281" s="56">
        <f t="shared" si="36"/>
        <v>391</v>
      </c>
      <c r="L281" s="1">
        <f aca="true" t="shared" si="38" ref="L281:L286">SUM(J281,E281)</f>
        <v>2400</v>
      </c>
      <c r="M281" s="1">
        <v>1736</v>
      </c>
    </row>
    <row r="282" spans="1:13" s="1" customFormat="1" ht="12.75">
      <c r="A282" s="1">
        <v>7</v>
      </c>
      <c r="B282" s="1">
        <v>7034</v>
      </c>
      <c r="C282" s="1" t="s">
        <v>306</v>
      </c>
      <c r="D282" s="1" t="s">
        <v>279</v>
      </c>
      <c r="E282" s="1">
        <v>2007</v>
      </c>
      <c r="F282" s="39">
        <f t="shared" si="37"/>
        <v>2508.75</v>
      </c>
      <c r="G282" s="77">
        <v>0</v>
      </c>
      <c r="I282" s="1" t="s">
        <v>272</v>
      </c>
      <c r="J282" s="1">
        <v>301</v>
      </c>
      <c r="K282" s="56">
        <f t="shared" si="36"/>
        <v>376</v>
      </c>
      <c r="L282" s="1">
        <f t="shared" si="38"/>
        <v>2308</v>
      </c>
      <c r="M282" s="1">
        <v>1652</v>
      </c>
    </row>
    <row r="283" spans="1:13" s="1" customFormat="1" ht="12.75">
      <c r="A283" s="1">
        <v>8</v>
      </c>
      <c r="B283" s="1">
        <v>7083</v>
      </c>
      <c r="C283" s="1" t="s">
        <v>307</v>
      </c>
      <c r="D283" s="1" t="s">
        <v>279</v>
      </c>
      <c r="E283" s="1">
        <v>2007</v>
      </c>
      <c r="F283" s="39">
        <f t="shared" si="37"/>
        <v>2508.75</v>
      </c>
      <c r="G283" s="77">
        <v>0</v>
      </c>
      <c r="I283" s="1" t="s">
        <v>272</v>
      </c>
      <c r="J283" s="1">
        <v>301</v>
      </c>
      <c r="K283" s="56">
        <f t="shared" si="36"/>
        <v>376</v>
      </c>
      <c r="L283" s="1">
        <f t="shared" si="38"/>
        <v>2308</v>
      </c>
      <c r="M283" s="1">
        <v>1652</v>
      </c>
    </row>
    <row r="284" spans="1:13" s="1" customFormat="1" ht="12.75">
      <c r="A284" s="1">
        <v>9</v>
      </c>
      <c r="B284" s="1">
        <v>7036</v>
      </c>
      <c r="C284" s="1" t="s">
        <v>308</v>
      </c>
      <c r="D284" s="1" t="s">
        <v>309</v>
      </c>
      <c r="E284" s="1">
        <v>1798</v>
      </c>
      <c r="F284" s="39">
        <f t="shared" si="37"/>
        <v>2247.5</v>
      </c>
      <c r="G284" s="77">
        <v>0</v>
      </c>
      <c r="I284" s="1" t="s">
        <v>272</v>
      </c>
      <c r="J284" s="1">
        <v>270</v>
      </c>
      <c r="K284" s="56">
        <f t="shared" si="36"/>
        <v>337</v>
      </c>
      <c r="L284" s="1">
        <f t="shared" si="38"/>
        <v>2068</v>
      </c>
      <c r="M284" s="1">
        <v>1484</v>
      </c>
    </row>
    <row r="285" spans="1:13" s="1" customFormat="1" ht="12.75">
      <c r="A285" s="1">
        <v>10</v>
      </c>
      <c r="B285" s="1">
        <v>7073</v>
      </c>
      <c r="C285" s="1" t="s">
        <v>310</v>
      </c>
      <c r="D285" s="1" t="s">
        <v>309</v>
      </c>
      <c r="E285" s="1">
        <v>1798</v>
      </c>
      <c r="F285" s="39">
        <f t="shared" si="37"/>
        <v>2247.5</v>
      </c>
      <c r="G285" s="77">
        <v>0</v>
      </c>
      <c r="I285" s="1" t="s">
        <v>272</v>
      </c>
      <c r="J285" s="1">
        <v>270</v>
      </c>
      <c r="K285" s="56">
        <f t="shared" si="36"/>
        <v>337</v>
      </c>
      <c r="L285" s="1">
        <f t="shared" si="38"/>
        <v>2068</v>
      </c>
      <c r="M285" s="1">
        <v>1484</v>
      </c>
    </row>
    <row r="286" spans="1:13" s="1" customFormat="1" ht="12.75">
      <c r="A286" s="1">
        <v>11</v>
      </c>
      <c r="B286" s="1">
        <v>7086</v>
      </c>
      <c r="C286" s="1" t="s">
        <v>311</v>
      </c>
      <c r="D286" s="1" t="s">
        <v>312</v>
      </c>
      <c r="E286" s="1">
        <v>1727</v>
      </c>
      <c r="F286" s="39">
        <f t="shared" si="37"/>
        <v>2158.75</v>
      </c>
      <c r="G286" s="77">
        <v>0</v>
      </c>
      <c r="I286" s="1" t="s">
        <v>272</v>
      </c>
      <c r="J286" s="1">
        <v>259</v>
      </c>
      <c r="K286" s="56">
        <f t="shared" si="36"/>
        <v>324</v>
      </c>
      <c r="L286" s="1">
        <f t="shared" si="38"/>
        <v>1986</v>
      </c>
      <c r="M286" s="1">
        <v>1458</v>
      </c>
    </row>
    <row r="287" spans="1:11" s="18" customFormat="1" ht="12.75">
      <c r="A287" s="59"/>
      <c r="B287" s="59"/>
      <c r="C287" s="59"/>
      <c r="D287" s="59"/>
      <c r="E287" s="60">
        <f>SUM(E274:E286)</f>
        <v>21983</v>
      </c>
      <c r="F287" s="65">
        <f>SUM(F274:F286)</f>
        <v>27478.75</v>
      </c>
      <c r="G287" s="67"/>
      <c r="H287" s="59"/>
      <c r="I287" s="59"/>
      <c r="K287" s="58">
        <f t="shared" si="36"/>
        <v>4122</v>
      </c>
    </row>
    <row r="288" spans="1:9" ht="12.75">
      <c r="A288" s="143" t="s">
        <v>313</v>
      </c>
      <c r="B288" s="143"/>
      <c r="C288" s="143"/>
      <c r="D288" s="143"/>
      <c r="E288" s="143"/>
      <c r="F288" s="143"/>
      <c r="G288" s="143"/>
      <c r="H288" s="143"/>
      <c r="I288" s="143"/>
    </row>
    <row r="289" spans="1:13" s="1" customFormat="1" ht="12.75">
      <c r="A289" s="1">
        <v>12</v>
      </c>
      <c r="B289" s="1">
        <v>161</v>
      </c>
      <c r="C289" s="1" t="s">
        <v>314</v>
      </c>
      <c r="D289" s="1" t="s">
        <v>315</v>
      </c>
      <c r="E289" s="1">
        <v>1847</v>
      </c>
      <c r="F289" s="39">
        <f>SUM(E289*1.25)</f>
        <v>2308.75</v>
      </c>
      <c r="G289" s="77">
        <v>0</v>
      </c>
      <c r="H289" s="1" t="s">
        <v>19</v>
      </c>
      <c r="I289" s="1" t="s">
        <v>272</v>
      </c>
      <c r="J289" s="1">
        <v>277</v>
      </c>
      <c r="K289" s="56">
        <f>ROUND(0.15*F289,0)</f>
        <v>346</v>
      </c>
      <c r="L289" s="1">
        <f>SUM(J289,E289)</f>
        <v>2124</v>
      </c>
      <c r="M289" s="1">
        <v>1531</v>
      </c>
    </row>
    <row r="290" spans="5:11" s="18" customFormat="1" ht="12.75">
      <c r="E290" s="69">
        <v>1847</v>
      </c>
      <c r="F290" s="70">
        <v>2309</v>
      </c>
      <c r="G290" s="82"/>
      <c r="K290" s="58"/>
    </row>
    <row r="291" spans="1:9" ht="12.75">
      <c r="A291" s="10" t="s">
        <v>316</v>
      </c>
      <c r="B291" s="10"/>
      <c r="C291" s="10"/>
      <c r="D291" s="10"/>
      <c r="E291" s="10"/>
      <c r="F291" s="41"/>
      <c r="G291" s="80"/>
      <c r="H291" s="10"/>
      <c r="I291" s="10"/>
    </row>
    <row r="292" spans="1:13" s="1" customFormat="1" ht="12.75">
      <c r="A292" s="1">
        <v>13</v>
      </c>
      <c r="B292" s="1">
        <v>7071</v>
      </c>
      <c r="C292" s="1" t="s">
        <v>317</v>
      </c>
      <c r="D292" s="1" t="s">
        <v>279</v>
      </c>
      <c r="E292" s="1">
        <v>2007</v>
      </c>
      <c r="F292" s="39">
        <f>SUM(E292*1.25)</f>
        <v>2508.75</v>
      </c>
      <c r="G292" s="77">
        <v>0</v>
      </c>
      <c r="I292" s="1" t="s">
        <v>272</v>
      </c>
      <c r="J292" s="1">
        <v>301</v>
      </c>
      <c r="K292" s="56">
        <f>ROUND(0.15*F292,0)</f>
        <v>376</v>
      </c>
      <c r="L292" s="1">
        <f>SUM(J292,E292)</f>
        <v>2308</v>
      </c>
      <c r="M292" s="1">
        <v>1652</v>
      </c>
    </row>
    <row r="293" spans="1:11" s="18" customFormat="1" ht="12.75">
      <c r="A293" s="59"/>
      <c r="B293" s="59"/>
      <c r="C293" s="59"/>
      <c r="D293" s="59"/>
      <c r="E293" s="59">
        <v>2007</v>
      </c>
      <c r="F293" s="65">
        <v>2509</v>
      </c>
      <c r="G293" s="67"/>
      <c r="H293" s="59"/>
      <c r="I293" s="59"/>
      <c r="K293" s="58"/>
    </row>
    <row r="294" spans="1:9" ht="12.75">
      <c r="A294" s="143" t="s">
        <v>318</v>
      </c>
      <c r="B294" s="143"/>
      <c r="C294" s="143"/>
      <c r="D294" s="143"/>
      <c r="E294" s="143"/>
      <c r="F294" s="143"/>
      <c r="G294" s="143"/>
      <c r="H294" s="143"/>
      <c r="I294" s="143"/>
    </row>
    <row r="295" spans="1:13" s="1" customFormat="1" ht="12.75">
      <c r="A295" s="1">
        <v>14</v>
      </c>
      <c r="B295" s="1">
        <v>7046</v>
      </c>
      <c r="C295" s="1" t="s">
        <v>319</v>
      </c>
      <c r="D295" s="1" t="s">
        <v>279</v>
      </c>
      <c r="E295" s="1">
        <v>2007</v>
      </c>
      <c r="F295" s="39">
        <f>SUM(E295*1.25)</f>
        <v>2508.75</v>
      </c>
      <c r="G295" s="77">
        <v>0</v>
      </c>
      <c r="I295" s="1" t="s">
        <v>272</v>
      </c>
      <c r="J295" s="1">
        <v>301</v>
      </c>
      <c r="K295" s="56">
        <f>ROUND(0.15*F295,0)</f>
        <v>376</v>
      </c>
      <c r="L295" s="1">
        <f>SUM(J295,E295)</f>
        <v>2308</v>
      </c>
      <c r="M295" s="1">
        <v>1652</v>
      </c>
    </row>
    <row r="296" spans="5:11" s="1" customFormat="1" ht="12.75">
      <c r="E296" s="1">
        <v>2007</v>
      </c>
      <c r="F296" s="64">
        <v>2509</v>
      </c>
      <c r="G296" s="77"/>
      <c r="K296" s="56"/>
    </row>
    <row r="297" spans="1:13" s="12" customFormat="1" ht="12.75">
      <c r="A297" s="146" t="s">
        <v>320</v>
      </c>
      <c r="B297" s="146"/>
      <c r="C297" s="146"/>
      <c r="D297" s="146"/>
      <c r="E297" s="146"/>
      <c r="F297" s="146"/>
      <c r="G297" s="146"/>
      <c r="H297" s="146"/>
      <c r="I297" s="146"/>
      <c r="J297" s="146"/>
      <c r="K297" s="146"/>
      <c r="L297" s="146"/>
      <c r="M297" s="146"/>
    </row>
    <row r="298" spans="1:13" s="3" customFormat="1" ht="12.75">
      <c r="A298" s="147" t="s">
        <v>274</v>
      </c>
      <c r="B298" s="3" t="s">
        <v>227</v>
      </c>
      <c r="C298" s="152" t="s">
        <v>223</v>
      </c>
      <c r="D298" s="3" t="s">
        <v>13</v>
      </c>
      <c r="E298" s="154" t="s">
        <v>224</v>
      </c>
      <c r="F298" s="37"/>
      <c r="G298" s="75" t="s">
        <v>229</v>
      </c>
      <c r="H298" s="3" t="s">
        <v>14</v>
      </c>
      <c r="I298" s="154" t="s">
        <v>15</v>
      </c>
      <c r="J298" s="147" t="s">
        <v>578</v>
      </c>
      <c r="K298" s="34"/>
      <c r="L298" s="144" t="s">
        <v>231</v>
      </c>
      <c r="M298" s="144" t="s">
        <v>221</v>
      </c>
    </row>
    <row r="299" spans="1:13" s="4" customFormat="1" ht="12.75">
      <c r="A299" s="148"/>
      <c r="B299" s="4" t="s">
        <v>228</v>
      </c>
      <c r="C299" s="153"/>
      <c r="D299" s="4" t="s">
        <v>16</v>
      </c>
      <c r="E299" s="155"/>
      <c r="F299" s="38"/>
      <c r="G299" s="76" t="s">
        <v>230</v>
      </c>
      <c r="H299" s="4" t="s">
        <v>17</v>
      </c>
      <c r="I299" s="155"/>
      <c r="J299" s="148"/>
      <c r="K299" s="35"/>
      <c r="L299" s="144"/>
      <c r="M299" s="144"/>
    </row>
    <row r="300" spans="1:13" s="1" customFormat="1" ht="12.75">
      <c r="A300" s="1">
        <v>1</v>
      </c>
      <c r="B300" s="1">
        <v>5013</v>
      </c>
      <c r="C300" s="1" t="s">
        <v>321</v>
      </c>
      <c r="D300" s="1" t="s">
        <v>279</v>
      </c>
      <c r="E300" s="1">
        <v>2007</v>
      </c>
      <c r="F300" s="39">
        <f>SUM(E300*1.25)</f>
        <v>2508.75</v>
      </c>
      <c r="G300" s="77">
        <v>0</v>
      </c>
      <c r="I300" s="1" t="s">
        <v>272</v>
      </c>
      <c r="J300" s="1">
        <v>301</v>
      </c>
      <c r="K300" s="56">
        <f>ROUND(0.15*F300,0)</f>
        <v>376</v>
      </c>
      <c r="L300" s="1">
        <f>SUM(J300,E300)</f>
        <v>2308</v>
      </c>
      <c r="M300" s="1">
        <v>1776</v>
      </c>
    </row>
    <row r="301" spans="1:13" s="1" customFormat="1" ht="12.75">
      <c r="A301" s="1">
        <v>2</v>
      </c>
      <c r="B301" s="1">
        <v>5026</v>
      </c>
      <c r="C301" s="1" t="s">
        <v>322</v>
      </c>
      <c r="D301" s="1" t="s">
        <v>323</v>
      </c>
      <c r="E301" s="1">
        <v>1727</v>
      </c>
      <c r="F301" s="39">
        <f>SUM(E301*1.25)</f>
        <v>2158.75</v>
      </c>
      <c r="G301" s="77">
        <v>0</v>
      </c>
      <c r="I301" s="1" t="s">
        <v>272</v>
      </c>
      <c r="J301" s="1">
        <v>259</v>
      </c>
      <c r="K301" s="56">
        <f>ROUND(0.15*F301,0)</f>
        <v>324</v>
      </c>
      <c r="L301" s="1">
        <f>SUM(J301,E301)</f>
        <v>1986</v>
      </c>
      <c r="M301" s="1">
        <v>1427</v>
      </c>
    </row>
    <row r="302" spans="1:13" s="25" customFormat="1" ht="12.75">
      <c r="A302" s="23">
        <v>3</v>
      </c>
      <c r="B302" s="23">
        <v>5016</v>
      </c>
      <c r="C302" s="24" t="s">
        <v>324</v>
      </c>
      <c r="D302" s="24" t="s">
        <v>577</v>
      </c>
      <c r="E302" s="23">
        <v>1872</v>
      </c>
      <c r="F302" s="43">
        <f>SUM(E302*1.25)</f>
        <v>2340</v>
      </c>
      <c r="G302" s="77"/>
      <c r="H302" s="23" t="s">
        <v>19</v>
      </c>
      <c r="I302" s="23" t="s">
        <v>272</v>
      </c>
      <c r="J302" s="23">
        <v>281</v>
      </c>
      <c r="K302" s="56">
        <f>ROUND(0.15*F302,0)</f>
        <v>351</v>
      </c>
      <c r="L302" s="23">
        <v>2153</v>
      </c>
      <c r="M302" s="23">
        <v>1539</v>
      </c>
    </row>
    <row r="303" spans="5:6" ht="12.75">
      <c r="E303" s="71">
        <f>SUM(E300:E302)</f>
        <v>5606</v>
      </c>
      <c r="F303" s="63">
        <f>SUM(F300:F302)</f>
        <v>7007.5</v>
      </c>
    </row>
    <row r="304" spans="1:12" ht="12.75">
      <c r="A304" s="146" t="s">
        <v>333</v>
      </c>
      <c r="B304" s="146"/>
      <c r="C304" s="146"/>
      <c r="D304" s="146"/>
      <c r="E304" s="146"/>
      <c r="F304" s="146"/>
      <c r="G304" s="146"/>
      <c r="H304" s="146"/>
      <c r="I304" s="146"/>
      <c r="J304" s="146"/>
      <c r="K304" s="146"/>
      <c r="L304" s="146"/>
    </row>
    <row r="305" spans="1:13" s="3" customFormat="1" ht="12.75">
      <c r="A305" s="147" t="s">
        <v>274</v>
      </c>
      <c r="B305" s="3" t="s">
        <v>227</v>
      </c>
      <c r="C305" s="152" t="s">
        <v>223</v>
      </c>
      <c r="D305" s="3" t="s">
        <v>13</v>
      </c>
      <c r="E305" s="154" t="s">
        <v>224</v>
      </c>
      <c r="F305" s="37"/>
      <c r="G305" s="75" t="s">
        <v>229</v>
      </c>
      <c r="H305" s="3" t="s">
        <v>14</v>
      </c>
      <c r="I305" s="154" t="s">
        <v>15</v>
      </c>
      <c r="J305" s="147" t="s">
        <v>578</v>
      </c>
      <c r="K305" s="34"/>
      <c r="L305" s="144" t="s">
        <v>231</v>
      </c>
      <c r="M305" s="144" t="s">
        <v>221</v>
      </c>
    </row>
    <row r="306" spans="1:13" s="4" customFormat="1" ht="12.75">
      <c r="A306" s="148"/>
      <c r="B306" s="4" t="s">
        <v>228</v>
      </c>
      <c r="C306" s="153"/>
      <c r="D306" s="4" t="s">
        <v>16</v>
      </c>
      <c r="E306" s="155"/>
      <c r="F306" s="38"/>
      <c r="G306" s="76" t="s">
        <v>230</v>
      </c>
      <c r="H306" s="4" t="s">
        <v>17</v>
      </c>
      <c r="I306" s="155"/>
      <c r="J306" s="148"/>
      <c r="K306" s="35"/>
      <c r="L306" s="144"/>
      <c r="M306" s="144"/>
    </row>
    <row r="307" spans="1:13" ht="12.75">
      <c r="A307" s="1">
        <v>1</v>
      </c>
      <c r="B307" s="1">
        <v>3034</v>
      </c>
      <c r="C307" s="1" t="s">
        <v>325</v>
      </c>
      <c r="D307" s="1" t="s">
        <v>122</v>
      </c>
      <c r="E307" s="1">
        <v>2571</v>
      </c>
      <c r="F307" s="39">
        <f>SUM(E307*1.25)</f>
        <v>3213.75</v>
      </c>
      <c r="G307" s="77">
        <v>0</v>
      </c>
      <c r="H307" s="1" t="s">
        <v>18</v>
      </c>
      <c r="I307" s="1" t="s">
        <v>272</v>
      </c>
      <c r="J307" s="1">
        <v>386</v>
      </c>
      <c r="K307" s="56">
        <f>ROUND(0.15*F307,0)</f>
        <v>482</v>
      </c>
      <c r="L307" s="1">
        <f>SUM(J307:J307,E307)</f>
        <v>2957</v>
      </c>
      <c r="M307" s="1">
        <v>2078</v>
      </c>
    </row>
    <row r="308" spans="1:13" ht="12.75">
      <c r="A308" s="59"/>
      <c r="B308" s="59"/>
      <c r="C308" s="59"/>
      <c r="D308" s="59"/>
      <c r="E308" s="59">
        <v>2571</v>
      </c>
      <c r="F308" s="65">
        <v>3214</v>
      </c>
      <c r="G308" s="67"/>
      <c r="H308" s="59"/>
      <c r="I308" s="59"/>
      <c r="J308" s="18"/>
      <c r="K308" s="58"/>
      <c r="L308" s="18"/>
      <c r="M308" s="18"/>
    </row>
    <row r="309" spans="1:9" ht="12.75">
      <c r="A309" s="143" t="s">
        <v>326</v>
      </c>
      <c r="B309" s="143"/>
      <c r="C309" s="143"/>
      <c r="D309" s="143"/>
      <c r="E309" s="143"/>
      <c r="F309" s="143"/>
      <c r="G309" s="143"/>
      <c r="H309" s="143"/>
      <c r="I309" s="143"/>
    </row>
    <row r="310" spans="1:13" ht="12.75">
      <c r="A310" s="1">
        <v>1</v>
      </c>
      <c r="B310" s="1">
        <v>801</v>
      </c>
      <c r="C310" s="1" t="s">
        <v>327</v>
      </c>
      <c r="D310" s="1" t="s">
        <v>97</v>
      </c>
      <c r="E310" s="1">
        <v>2886</v>
      </c>
      <c r="F310" s="39">
        <f>SUM(E310*1.25)</f>
        <v>3607.5</v>
      </c>
      <c r="G310" s="77">
        <v>0</v>
      </c>
      <c r="H310" s="1" t="s">
        <v>18</v>
      </c>
      <c r="I310" s="1" t="s">
        <v>272</v>
      </c>
      <c r="J310" s="1">
        <v>433</v>
      </c>
      <c r="K310" s="56">
        <f>ROUND(0.15*F310,0)</f>
        <v>541</v>
      </c>
      <c r="L310" s="1">
        <f>SUM(J310:J310,E310)</f>
        <v>3319</v>
      </c>
      <c r="M310" s="1">
        <v>2329</v>
      </c>
    </row>
    <row r="311" spans="1:13" ht="12.75">
      <c r="A311" s="1">
        <v>2</v>
      </c>
      <c r="B311" s="1">
        <v>4314</v>
      </c>
      <c r="C311" s="1" t="s">
        <v>328</v>
      </c>
      <c r="D311" s="1" t="s">
        <v>216</v>
      </c>
      <c r="E311" s="1">
        <v>2087</v>
      </c>
      <c r="F311" s="39">
        <f>SUM(E311*1.25)</f>
        <v>2608.75</v>
      </c>
      <c r="G311" s="77">
        <v>0</v>
      </c>
      <c r="H311" s="1"/>
      <c r="I311" s="1" t="s">
        <v>272</v>
      </c>
      <c r="J311" s="1">
        <v>313</v>
      </c>
      <c r="K311" s="56">
        <f>ROUND(0.15*F311,0)</f>
        <v>391</v>
      </c>
      <c r="L311" s="1">
        <f>SUM(J311:J311,E311)</f>
        <v>2400</v>
      </c>
      <c r="M311" s="1">
        <v>1704</v>
      </c>
    </row>
    <row r="312" spans="1:13" ht="12.75">
      <c r="A312" s="59"/>
      <c r="B312" s="59"/>
      <c r="C312" s="59"/>
      <c r="D312" s="59"/>
      <c r="E312" s="60">
        <f>SUM(E310:E311)</f>
        <v>4973</v>
      </c>
      <c r="F312" s="65">
        <f>SUM(F310:F311)</f>
        <v>6216.25</v>
      </c>
      <c r="G312" s="67"/>
      <c r="H312" s="59"/>
      <c r="I312" s="59"/>
      <c r="J312" s="18"/>
      <c r="K312" s="58"/>
      <c r="L312" s="18"/>
      <c r="M312" s="18"/>
    </row>
    <row r="313" spans="1:9" ht="12.75">
      <c r="A313" s="143" t="s">
        <v>329</v>
      </c>
      <c r="B313" s="143"/>
      <c r="C313" s="143"/>
      <c r="D313" s="143"/>
      <c r="E313" s="143"/>
      <c r="F313" s="143"/>
      <c r="G313" s="143"/>
      <c r="H313" s="143"/>
      <c r="I313" s="143"/>
    </row>
    <row r="314" spans="1:13" ht="12.75">
      <c r="A314" s="1">
        <v>1</v>
      </c>
      <c r="B314" s="1">
        <v>3086</v>
      </c>
      <c r="C314" s="1" t="s">
        <v>330</v>
      </c>
      <c r="D314" s="1" t="s">
        <v>279</v>
      </c>
      <c r="E314" s="1">
        <v>2007</v>
      </c>
      <c r="F314" s="39">
        <f>SUM(E314*1.25)</f>
        <v>2508.75</v>
      </c>
      <c r="G314" s="77">
        <v>0</v>
      </c>
      <c r="H314" s="1"/>
      <c r="I314" s="1" t="s">
        <v>272</v>
      </c>
      <c r="J314" s="1">
        <v>301</v>
      </c>
      <c r="K314" s="56">
        <f>ROUND(0.15*F314,0)</f>
        <v>376</v>
      </c>
      <c r="L314" s="1">
        <f>SUM(J314:J314,E314)</f>
        <v>2308</v>
      </c>
      <c r="M314" s="1">
        <v>1642</v>
      </c>
    </row>
    <row r="315" spans="1:13" ht="12.75">
      <c r="A315" s="59"/>
      <c r="B315" s="59"/>
      <c r="C315" s="59"/>
      <c r="D315" s="59"/>
      <c r="E315" s="59">
        <v>2007</v>
      </c>
      <c r="F315" s="65">
        <v>2509</v>
      </c>
      <c r="G315" s="67"/>
      <c r="H315" s="59"/>
      <c r="I315" s="59"/>
      <c r="J315" s="18"/>
      <c r="K315" s="58"/>
      <c r="L315" s="18"/>
      <c r="M315" s="18"/>
    </row>
    <row r="316" spans="1:9" ht="12.75">
      <c r="A316" s="143" t="s">
        <v>331</v>
      </c>
      <c r="B316" s="143"/>
      <c r="C316" s="143"/>
      <c r="D316" s="143"/>
      <c r="E316" s="143"/>
      <c r="F316" s="143"/>
      <c r="G316" s="143"/>
      <c r="H316" s="143"/>
      <c r="I316" s="143"/>
    </row>
    <row r="317" spans="1:13" ht="12.75">
      <c r="A317" s="1">
        <v>1</v>
      </c>
      <c r="B317" s="1">
        <v>77004</v>
      </c>
      <c r="C317" s="1" t="s">
        <v>257</v>
      </c>
      <c r="D317" s="1" t="s">
        <v>332</v>
      </c>
      <c r="E317" s="1">
        <v>1770</v>
      </c>
      <c r="F317" s="39">
        <f>SUM(E317*1.25)</f>
        <v>2212.5</v>
      </c>
      <c r="G317" s="77">
        <v>0</v>
      </c>
      <c r="H317" s="1" t="s">
        <v>19</v>
      </c>
      <c r="I317" s="1" t="s">
        <v>272</v>
      </c>
      <c r="J317" s="1">
        <v>266</v>
      </c>
      <c r="K317" s="56">
        <f>ROUND(0.15*F317,0)</f>
        <v>332</v>
      </c>
      <c r="L317" s="1">
        <f>SUM(J317:J317,E317)</f>
        <v>2036</v>
      </c>
      <c r="M317" s="1"/>
    </row>
    <row r="318" spans="5:6" ht="12.75">
      <c r="E318" s="69">
        <v>1770</v>
      </c>
      <c r="F318" s="63">
        <v>2213</v>
      </c>
    </row>
    <row r="319" spans="1:13" ht="12.75">
      <c r="A319" s="146" t="s">
        <v>334</v>
      </c>
      <c r="B319" s="146"/>
      <c r="C319" s="146"/>
      <c r="D319" s="146"/>
      <c r="E319" s="146"/>
      <c r="F319" s="146"/>
      <c r="G319" s="146"/>
      <c r="H319" s="146"/>
      <c r="I319" s="146"/>
      <c r="J319" s="146"/>
      <c r="K319" s="146"/>
      <c r="L319" s="146"/>
      <c r="M319" s="146"/>
    </row>
    <row r="320" spans="1:13" s="3" customFormat="1" ht="12.75">
      <c r="A320" s="147" t="s">
        <v>274</v>
      </c>
      <c r="B320" s="3" t="s">
        <v>227</v>
      </c>
      <c r="C320" s="147" t="s">
        <v>223</v>
      </c>
      <c r="D320" s="3" t="s">
        <v>13</v>
      </c>
      <c r="E320" s="154" t="s">
        <v>224</v>
      </c>
      <c r="F320" s="37"/>
      <c r="G320" s="75" t="s">
        <v>229</v>
      </c>
      <c r="H320" s="3" t="s">
        <v>14</v>
      </c>
      <c r="I320" s="154" t="s">
        <v>15</v>
      </c>
      <c r="J320" s="147" t="s">
        <v>578</v>
      </c>
      <c r="K320" s="34"/>
      <c r="L320" s="144" t="s">
        <v>231</v>
      </c>
      <c r="M320" s="144" t="s">
        <v>221</v>
      </c>
    </row>
    <row r="321" spans="1:13" s="4" customFormat="1" ht="12.75">
      <c r="A321" s="148"/>
      <c r="B321" s="4" t="s">
        <v>228</v>
      </c>
      <c r="C321" s="148"/>
      <c r="D321" s="4" t="s">
        <v>16</v>
      </c>
      <c r="E321" s="155"/>
      <c r="F321" s="38"/>
      <c r="G321" s="76" t="s">
        <v>230</v>
      </c>
      <c r="H321" s="4" t="s">
        <v>17</v>
      </c>
      <c r="I321" s="155"/>
      <c r="J321" s="148"/>
      <c r="K321" s="35"/>
      <c r="L321" s="144"/>
      <c r="M321" s="144"/>
    </row>
    <row r="322" spans="1:13" s="1" customFormat="1" ht="12.75">
      <c r="A322" s="1">
        <v>1</v>
      </c>
      <c r="B322" s="1">
        <v>742</v>
      </c>
      <c r="C322" s="1" t="s">
        <v>335</v>
      </c>
      <c r="D322" s="1" t="s">
        <v>336</v>
      </c>
      <c r="E322" s="1">
        <v>2571</v>
      </c>
      <c r="F322" s="39">
        <f>SUM(E322*1.25)</f>
        <v>3213.75</v>
      </c>
      <c r="G322" s="77">
        <v>0</v>
      </c>
      <c r="H322" s="1" t="s">
        <v>18</v>
      </c>
      <c r="I322" s="1" t="s">
        <v>272</v>
      </c>
      <c r="J322" s="1">
        <v>386</v>
      </c>
      <c r="K322" s="56">
        <f>ROUND(0.15*F322,0)</f>
        <v>482</v>
      </c>
      <c r="L322" s="13">
        <v>2957</v>
      </c>
      <c r="M322" s="1">
        <v>2077</v>
      </c>
    </row>
    <row r="323" spans="1:12" s="1" customFormat="1" ht="12.75">
      <c r="A323" s="1">
        <v>2</v>
      </c>
      <c r="B323" s="1">
        <v>77048</v>
      </c>
      <c r="C323" s="1" t="s">
        <v>337</v>
      </c>
      <c r="D323" s="1" t="s">
        <v>301</v>
      </c>
      <c r="E323" s="1">
        <v>1948</v>
      </c>
      <c r="F323" s="39">
        <f>SUM(E323*1.25)</f>
        <v>2435</v>
      </c>
      <c r="G323" s="77">
        <v>0</v>
      </c>
      <c r="H323" s="1" t="s">
        <v>19</v>
      </c>
      <c r="I323" s="1" t="s">
        <v>272</v>
      </c>
      <c r="J323" s="1">
        <v>292</v>
      </c>
      <c r="K323" s="56">
        <f>ROUND(0.15*F323,0)</f>
        <v>365</v>
      </c>
      <c r="L323" s="13">
        <v>2240</v>
      </c>
    </row>
    <row r="324" spans="5:12" ht="12.75">
      <c r="E324" s="36">
        <f>SUM(E322:E323)</f>
        <v>4519</v>
      </c>
      <c r="F324" s="63">
        <f>SUM(F322:F323)</f>
        <v>5648.75</v>
      </c>
      <c r="L324" s="14"/>
    </row>
    <row r="325" spans="1:13" ht="12.75">
      <c r="A325" s="146" t="s">
        <v>338</v>
      </c>
      <c r="B325" s="146"/>
      <c r="C325" s="146"/>
      <c r="D325" s="146"/>
      <c r="E325" s="146"/>
      <c r="F325" s="146"/>
      <c r="G325" s="146"/>
      <c r="H325" s="146"/>
      <c r="I325" s="146"/>
      <c r="J325" s="146"/>
      <c r="K325" s="146"/>
      <c r="L325" s="146"/>
      <c r="M325" s="146"/>
    </row>
    <row r="326" spans="1:13" s="3" customFormat="1" ht="12.75">
      <c r="A326" s="147" t="s">
        <v>274</v>
      </c>
      <c r="B326" s="3" t="s">
        <v>227</v>
      </c>
      <c r="C326" s="147" t="s">
        <v>223</v>
      </c>
      <c r="D326" s="3" t="s">
        <v>13</v>
      </c>
      <c r="E326" s="154" t="s">
        <v>224</v>
      </c>
      <c r="F326" s="37"/>
      <c r="G326" s="75" t="s">
        <v>229</v>
      </c>
      <c r="H326" s="3" t="s">
        <v>14</v>
      </c>
      <c r="I326" s="154" t="s">
        <v>15</v>
      </c>
      <c r="J326" s="147" t="s">
        <v>578</v>
      </c>
      <c r="K326" s="34"/>
      <c r="L326" s="144" t="s">
        <v>231</v>
      </c>
      <c r="M326" s="144" t="s">
        <v>221</v>
      </c>
    </row>
    <row r="327" spans="1:13" s="4" customFormat="1" ht="12.75">
      <c r="A327" s="148"/>
      <c r="B327" s="4" t="s">
        <v>228</v>
      </c>
      <c r="C327" s="148"/>
      <c r="D327" s="4" t="s">
        <v>16</v>
      </c>
      <c r="E327" s="155"/>
      <c r="F327" s="38"/>
      <c r="G327" s="76" t="s">
        <v>230</v>
      </c>
      <c r="H327" s="4" t="s">
        <v>17</v>
      </c>
      <c r="I327" s="155"/>
      <c r="J327" s="148"/>
      <c r="K327" s="35"/>
      <c r="L327" s="144"/>
      <c r="M327" s="144"/>
    </row>
    <row r="328" spans="1:13" s="1" customFormat="1" ht="12.75">
      <c r="A328" s="1">
        <v>1</v>
      </c>
      <c r="B328" s="1">
        <v>4092</v>
      </c>
      <c r="C328" s="1" t="s">
        <v>339</v>
      </c>
      <c r="D328" s="1" t="s">
        <v>216</v>
      </c>
      <c r="E328" s="1">
        <v>2087</v>
      </c>
      <c r="F328" s="39">
        <f>SUM(E328*1.25)</f>
        <v>2608.75</v>
      </c>
      <c r="G328" s="77">
        <v>0</v>
      </c>
      <c r="I328" s="1" t="s">
        <v>272</v>
      </c>
      <c r="J328" s="1">
        <v>313</v>
      </c>
      <c r="K328" s="56">
        <f>ROUND(0.15*F328,0)</f>
        <v>391</v>
      </c>
      <c r="L328" s="13">
        <v>2400</v>
      </c>
      <c r="M328" s="1">
        <v>1704</v>
      </c>
    </row>
    <row r="329" spans="1:13" s="1" customFormat="1" ht="12.75">
      <c r="A329" s="1">
        <v>2</v>
      </c>
      <c r="B329" s="1">
        <v>4533</v>
      </c>
      <c r="C329" s="1" t="s">
        <v>340</v>
      </c>
      <c r="D329" s="1" t="s">
        <v>341</v>
      </c>
      <c r="E329" s="1">
        <v>1791</v>
      </c>
      <c r="F329" s="39">
        <f>SUM(E329*1.25)</f>
        <v>2238.75</v>
      </c>
      <c r="G329" s="77">
        <v>0</v>
      </c>
      <c r="I329" s="1" t="s">
        <v>272</v>
      </c>
      <c r="J329" s="1">
        <v>269</v>
      </c>
      <c r="K329" s="56">
        <f>ROUND(0.15*F329,0)</f>
        <v>336</v>
      </c>
      <c r="L329" s="13">
        <v>2060</v>
      </c>
      <c r="M329" s="1">
        <v>1488</v>
      </c>
    </row>
    <row r="330" spans="5:12" ht="12.75">
      <c r="E330" s="36">
        <f>SUM(E328:E329)</f>
        <v>3878</v>
      </c>
      <c r="F330" s="63">
        <f>SUM(F328:F329)</f>
        <v>4847.5</v>
      </c>
      <c r="L330" s="14"/>
    </row>
    <row r="331" spans="1:13" ht="12.75">
      <c r="A331" s="146" t="s">
        <v>342</v>
      </c>
      <c r="B331" s="146"/>
      <c r="C331" s="146"/>
      <c r="D331" s="146"/>
      <c r="E331" s="146"/>
      <c r="F331" s="146"/>
      <c r="G331" s="146"/>
      <c r="H331" s="146"/>
      <c r="I331" s="146"/>
      <c r="J331" s="146"/>
      <c r="K331" s="146"/>
      <c r="L331" s="146"/>
      <c r="M331" s="146"/>
    </row>
    <row r="332" spans="1:13" s="3" customFormat="1" ht="12.75">
      <c r="A332" s="147" t="s">
        <v>274</v>
      </c>
      <c r="B332" s="3" t="s">
        <v>227</v>
      </c>
      <c r="C332" s="147" t="s">
        <v>223</v>
      </c>
      <c r="D332" s="3" t="s">
        <v>13</v>
      </c>
      <c r="E332" s="154" t="s">
        <v>224</v>
      </c>
      <c r="F332" s="37"/>
      <c r="G332" s="75" t="s">
        <v>229</v>
      </c>
      <c r="H332" s="3" t="s">
        <v>14</v>
      </c>
      <c r="I332" s="154" t="s">
        <v>15</v>
      </c>
      <c r="J332" s="147" t="s">
        <v>578</v>
      </c>
      <c r="K332" s="34"/>
      <c r="L332" s="144" t="s">
        <v>231</v>
      </c>
      <c r="M332" s="144" t="s">
        <v>221</v>
      </c>
    </row>
    <row r="333" spans="1:13" s="4" customFormat="1" ht="12.75">
      <c r="A333" s="148"/>
      <c r="B333" s="4" t="s">
        <v>228</v>
      </c>
      <c r="C333" s="148"/>
      <c r="D333" s="4" t="s">
        <v>16</v>
      </c>
      <c r="E333" s="155"/>
      <c r="F333" s="38"/>
      <c r="G333" s="76" t="s">
        <v>230</v>
      </c>
      <c r="H333" s="4" t="s">
        <v>17</v>
      </c>
      <c r="I333" s="155"/>
      <c r="J333" s="148"/>
      <c r="K333" s="35"/>
      <c r="L333" s="144"/>
      <c r="M333" s="144"/>
    </row>
    <row r="334" spans="1:13" s="1" customFormat="1" ht="12.75">
      <c r="A334" s="1">
        <v>1</v>
      </c>
      <c r="B334" s="1">
        <v>4535</v>
      </c>
      <c r="C334" s="1" t="s">
        <v>343</v>
      </c>
      <c r="D334" s="1" t="s">
        <v>344</v>
      </c>
      <c r="E334" s="1">
        <v>1949</v>
      </c>
      <c r="F334" s="39">
        <f>SUM(E334*1.25)</f>
        <v>2436.25</v>
      </c>
      <c r="G334" s="77">
        <v>0</v>
      </c>
      <c r="I334" s="1" t="s">
        <v>272</v>
      </c>
      <c r="J334" s="1">
        <v>292</v>
      </c>
      <c r="K334" s="56">
        <f>ROUND(0.15*F334,0)</f>
        <v>365</v>
      </c>
      <c r="L334" s="13">
        <v>2241</v>
      </c>
      <c r="M334" s="1">
        <v>1551</v>
      </c>
    </row>
    <row r="335" spans="1:13" s="1" customFormat="1" ht="12.75">
      <c r="A335" s="1">
        <v>2</v>
      </c>
      <c r="B335" s="1">
        <v>596</v>
      </c>
      <c r="C335" s="8" t="s">
        <v>345</v>
      </c>
      <c r="D335" s="1" t="s">
        <v>281</v>
      </c>
      <c r="E335" s="1">
        <v>1916</v>
      </c>
      <c r="F335" s="39">
        <f>SUM(E335*1.25)</f>
        <v>2395</v>
      </c>
      <c r="G335" s="77">
        <v>0</v>
      </c>
      <c r="I335" s="1" t="s">
        <v>272</v>
      </c>
      <c r="J335" s="1">
        <v>287</v>
      </c>
      <c r="K335" s="56">
        <f>ROUND(0.15*F335,0)</f>
        <v>359</v>
      </c>
      <c r="L335" s="13">
        <v>2203</v>
      </c>
      <c r="M335" s="1">
        <v>1591</v>
      </c>
    </row>
    <row r="336" spans="5:12" ht="12.75">
      <c r="E336" s="36">
        <f>SUM(E334:E335)</f>
        <v>3865</v>
      </c>
      <c r="F336" s="63">
        <f>SUM(F334:F335)</f>
        <v>4831.25</v>
      </c>
      <c r="L336" s="14"/>
    </row>
    <row r="337" spans="1:13" ht="12.75">
      <c r="A337" s="146" t="s">
        <v>346</v>
      </c>
      <c r="B337" s="146"/>
      <c r="C337" s="146"/>
      <c r="D337" s="146"/>
      <c r="E337" s="146"/>
      <c r="F337" s="146"/>
      <c r="G337" s="146"/>
      <c r="H337" s="146"/>
      <c r="I337" s="146"/>
      <c r="J337" s="146"/>
      <c r="K337" s="146"/>
      <c r="L337" s="146"/>
      <c r="M337" s="146"/>
    </row>
    <row r="338" spans="1:13" s="3" customFormat="1" ht="12.75">
      <c r="A338" s="147" t="s">
        <v>274</v>
      </c>
      <c r="B338" s="3" t="s">
        <v>227</v>
      </c>
      <c r="C338" s="147" t="s">
        <v>223</v>
      </c>
      <c r="D338" s="3" t="s">
        <v>13</v>
      </c>
      <c r="E338" s="154" t="s">
        <v>224</v>
      </c>
      <c r="F338" s="37"/>
      <c r="G338" s="75" t="s">
        <v>229</v>
      </c>
      <c r="H338" s="3" t="s">
        <v>14</v>
      </c>
      <c r="I338" s="154" t="s">
        <v>15</v>
      </c>
      <c r="J338" s="147" t="s">
        <v>578</v>
      </c>
      <c r="K338" s="34"/>
      <c r="L338" s="144" t="s">
        <v>231</v>
      </c>
      <c r="M338" s="144" t="s">
        <v>221</v>
      </c>
    </row>
    <row r="339" spans="1:13" s="4" customFormat="1" ht="12.75">
      <c r="A339" s="148"/>
      <c r="B339" s="4" t="s">
        <v>228</v>
      </c>
      <c r="C339" s="148"/>
      <c r="D339" s="4" t="s">
        <v>16</v>
      </c>
      <c r="E339" s="155"/>
      <c r="F339" s="38"/>
      <c r="G339" s="76" t="s">
        <v>230</v>
      </c>
      <c r="H339" s="4" t="s">
        <v>17</v>
      </c>
      <c r="I339" s="155"/>
      <c r="J339" s="148"/>
      <c r="K339" s="35"/>
      <c r="L339" s="144"/>
      <c r="M339" s="144"/>
    </row>
    <row r="340" spans="1:13" s="1" customFormat="1" ht="12.75">
      <c r="A340" s="1">
        <v>1</v>
      </c>
      <c r="B340" s="1">
        <v>703</v>
      </c>
      <c r="C340" s="1" t="s">
        <v>347</v>
      </c>
      <c r="D340" s="1" t="s">
        <v>97</v>
      </c>
      <c r="E340" s="1">
        <v>2886</v>
      </c>
      <c r="F340" s="39">
        <f>SUM(E340*1.25)</f>
        <v>3607.5</v>
      </c>
      <c r="G340" s="77">
        <v>0</v>
      </c>
      <c r="H340" s="1" t="s">
        <v>18</v>
      </c>
      <c r="I340" s="1" t="s">
        <v>272</v>
      </c>
      <c r="J340" s="1">
        <v>433</v>
      </c>
      <c r="K340" s="56">
        <f>ROUND(0.15*F340,0)</f>
        <v>541</v>
      </c>
      <c r="L340" s="13">
        <v>3319</v>
      </c>
      <c r="M340" s="1">
        <v>2329</v>
      </c>
    </row>
    <row r="341" spans="1:13" s="1" customFormat="1" ht="12.75">
      <c r="A341" s="1">
        <v>2</v>
      </c>
      <c r="B341" s="1">
        <v>792</v>
      </c>
      <c r="C341" s="1" t="s">
        <v>348</v>
      </c>
      <c r="D341" s="1" t="s">
        <v>97</v>
      </c>
      <c r="E341" s="1">
        <v>2886</v>
      </c>
      <c r="F341" s="39">
        <f>SUM(E341*1.25)</f>
        <v>3607.5</v>
      </c>
      <c r="G341" s="77">
        <v>0</v>
      </c>
      <c r="H341" s="1" t="s">
        <v>18</v>
      </c>
      <c r="I341" s="1" t="s">
        <v>272</v>
      </c>
      <c r="J341" s="1">
        <v>433</v>
      </c>
      <c r="K341" s="56">
        <f>ROUND(0.15*F341,0)</f>
        <v>541</v>
      </c>
      <c r="L341" s="13">
        <v>3319</v>
      </c>
      <c r="M341" s="1">
        <v>2329</v>
      </c>
    </row>
    <row r="342" spans="1:13" s="1" customFormat="1" ht="12.75">
      <c r="A342" s="1">
        <v>3</v>
      </c>
      <c r="B342" s="1">
        <v>4521</v>
      </c>
      <c r="C342" s="1" t="s">
        <v>349</v>
      </c>
      <c r="D342" s="1" t="s">
        <v>350</v>
      </c>
      <c r="E342" s="1">
        <v>2777</v>
      </c>
      <c r="F342" s="39">
        <f>SUM(E342*1.25)</f>
        <v>3471.25</v>
      </c>
      <c r="G342" s="77">
        <v>0</v>
      </c>
      <c r="H342" s="1" t="s">
        <v>18</v>
      </c>
      <c r="I342" s="1" t="s">
        <v>272</v>
      </c>
      <c r="J342" s="1">
        <v>417</v>
      </c>
      <c r="K342" s="56">
        <f>ROUND(0.15*F342,0)</f>
        <v>521</v>
      </c>
      <c r="L342" s="13">
        <v>3194</v>
      </c>
      <c r="M342" s="1">
        <v>2257</v>
      </c>
    </row>
    <row r="343" spans="1:13" s="1" customFormat="1" ht="12.75">
      <c r="A343" s="1">
        <v>4</v>
      </c>
      <c r="B343" s="1">
        <v>11046</v>
      </c>
      <c r="C343" s="8" t="s">
        <v>351</v>
      </c>
      <c r="D343" s="1" t="s">
        <v>122</v>
      </c>
      <c r="E343" s="1">
        <v>2571</v>
      </c>
      <c r="F343" s="39">
        <f>SUM(E343*1.25)</f>
        <v>3213.75</v>
      </c>
      <c r="G343" s="77">
        <v>0</v>
      </c>
      <c r="H343" s="1" t="s">
        <v>18</v>
      </c>
      <c r="I343" s="1" t="s">
        <v>272</v>
      </c>
      <c r="J343" s="1">
        <v>386</v>
      </c>
      <c r="K343" s="56">
        <f>ROUND(0.15*F343,0)</f>
        <v>482</v>
      </c>
      <c r="L343" s="13">
        <v>2957</v>
      </c>
      <c r="M343" s="1">
        <v>2076</v>
      </c>
    </row>
    <row r="344" spans="5:11" ht="12.75">
      <c r="E344" s="36">
        <f>SUM(E340:E343)</f>
        <v>11120</v>
      </c>
      <c r="F344" s="63">
        <f>SUM(F340:F343)</f>
        <v>13900</v>
      </c>
      <c r="K344" s="68">
        <f>ROUND(0.15*F344,0)</f>
        <v>2085</v>
      </c>
    </row>
    <row r="345" spans="1:13" ht="12.75">
      <c r="A345" s="156" t="s">
        <v>352</v>
      </c>
      <c r="B345" s="156"/>
      <c r="C345" s="156"/>
      <c r="D345" s="156"/>
      <c r="E345" s="156"/>
      <c r="F345" s="156"/>
      <c r="G345" s="156"/>
      <c r="H345" s="156"/>
      <c r="I345" s="156"/>
      <c r="J345" s="156"/>
      <c r="K345" s="156"/>
      <c r="L345" s="156"/>
      <c r="M345" s="156"/>
    </row>
    <row r="346" spans="1:13" s="3" customFormat="1" ht="12.75">
      <c r="A346" s="147" t="s">
        <v>274</v>
      </c>
      <c r="B346" s="3" t="s">
        <v>227</v>
      </c>
      <c r="C346" s="152" t="s">
        <v>223</v>
      </c>
      <c r="D346" s="3" t="s">
        <v>13</v>
      </c>
      <c r="E346" s="154" t="s">
        <v>224</v>
      </c>
      <c r="F346" s="37"/>
      <c r="G346" s="75" t="s">
        <v>229</v>
      </c>
      <c r="H346" s="3" t="s">
        <v>14</v>
      </c>
      <c r="I346" s="154" t="s">
        <v>15</v>
      </c>
      <c r="J346" s="147" t="s">
        <v>578</v>
      </c>
      <c r="K346" s="34"/>
      <c r="L346" s="144" t="s">
        <v>231</v>
      </c>
      <c r="M346" s="144" t="s">
        <v>221</v>
      </c>
    </row>
    <row r="347" spans="1:13" s="4" customFormat="1" ht="12.75">
      <c r="A347" s="148"/>
      <c r="B347" s="4" t="s">
        <v>228</v>
      </c>
      <c r="C347" s="153"/>
      <c r="D347" s="4" t="s">
        <v>16</v>
      </c>
      <c r="E347" s="155"/>
      <c r="F347" s="38"/>
      <c r="G347" s="76" t="s">
        <v>230</v>
      </c>
      <c r="H347" s="4" t="s">
        <v>17</v>
      </c>
      <c r="I347" s="155"/>
      <c r="J347" s="148"/>
      <c r="K347" s="35"/>
      <c r="L347" s="144"/>
      <c r="M347" s="144"/>
    </row>
    <row r="348" spans="1:13" s="1" customFormat="1" ht="12.75">
      <c r="A348" s="1">
        <v>1</v>
      </c>
      <c r="B348" s="1">
        <v>4074</v>
      </c>
      <c r="C348" s="1" t="s">
        <v>353</v>
      </c>
      <c r="D348" s="1" t="s">
        <v>97</v>
      </c>
      <c r="E348" s="1">
        <v>2886</v>
      </c>
      <c r="F348" s="39">
        <f>SUM(E348*1.25)</f>
        <v>3607.5</v>
      </c>
      <c r="G348" s="77">
        <v>0</v>
      </c>
      <c r="H348" s="1" t="s">
        <v>18</v>
      </c>
      <c r="I348" s="1" t="s">
        <v>272</v>
      </c>
      <c r="J348" s="1">
        <v>433</v>
      </c>
      <c r="K348" s="56">
        <f aca="true" t="shared" si="39" ref="K348:K353">ROUND(0.15*F348,0)</f>
        <v>541</v>
      </c>
      <c r="L348" s="1">
        <f>SUM(E348+J348)</f>
        <v>3319</v>
      </c>
      <c r="M348" s="1">
        <v>2329</v>
      </c>
    </row>
    <row r="349" spans="1:13" s="1" customFormat="1" ht="12.75">
      <c r="A349" s="1">
        <v>2</v>
      </c>
      <c r="B349" s="1">
        <v>4141</v>
      </c>
      <c r="C349" s="1" t="s">
        <v>354</v>
      </c>
      <c r="D349" s="1" t="s">
        <v>97</v>
      </c>
      <c r="E349" s="1">
        <v>2886</v>
      </c>
      <c r="F349" s="39">
        <f>SUM(E349*1.25)</f>
        <v>3607.5</v>
      </c>
      <c r="G349" s="77">
        <v>0</v>
      </c>
      <c r="H349" s="1" t="s">
        <v>18</v>
      </c>
      <c r="I349" s="1" t="s">
        <v>272</v>
      </c>
      <c r="J349" s="1">
        <v>433</v>
      </c>
      <c r="K349" s="56">
        <f t="shared" si="39"/>
        <v>541</v>
      </c>
      <c r="L349" s="1">
        <f>SUM(E349+J349)</f>
        <v>3319</v>
      </c>
      <c r="M349" s="1">
        <v>2328</v>
      </c>
    </row>
    <row r="350" spans="1:13" s="1" customFormat="1" ht="12.75">
      <c r="A350" s="1">
        <v>3</v>
      </c>
      <c r="B350" s="1">
        <v>4523</v>
      </c>
      <c r="C350" s="1" t="s">
        <v>355</v>
      </c>
      <c r="D350" s="1" t="s">
        <v>356</v>
      </c>
      <c r="E350" s="1">
        <v>2099</v>
      </c>
      <c r="F350" s="39">
        <f>SUM(E350*1.25)</f>
        <v>2623.75</v>
      </c>
      <c r="G350" s="77">
        <v>0</v>
      </c>
      <c r="H350" s="1" t="s">
        <v>18</v>
      </c>
      <c r="I350" s="1" t="s">
        <v>272</v>
      </c>
      <c r="J350" s="1">
        <v>315</v>
      </c>
      <c r="K350" s="56">
        <f t="shared" si="39"/>
        <v>394</v>
      </c>
      <c r="L350" s="1">
        <f>SUM(E350+J350)</f>
        <v>2414</v>
      </c>
      <c r="M350" s="1">
        <v>1760</v>
      </c>
    </row>
    <row r="351" spans="1:13" s="1" customFormat="1" ht="12.75">
      <c r="A351" s="1">
        <v>4</v>
      </c>
      <c r="B351" s="1">
        <v>4051</v>
      </c>
      <c r="C351" s="1" t="s">
        <v>357</v>
      </c>
      <c r="D351" s="1" t="s">
        <v>358</v>
      </c>
      <c r="E351" s="1">
        <v>2451</v>
      </c>
      <c r="F351" s="39">
        <f>SUM(E351*1.25)</f>
        <v>3063.75</v>
      </c>
      <c r="G351" s="77">
        <v>0</v>
      </c>
      <c r="H351" s="1" t="s">
        <v>18</v>
      </c>
      <c r="I351" s="1" t="s">
        <v>272</v>
      </c>
      <c r="J351" s="1">
        <v>368</v>
      </c>
      <c r="K351" s="56">
        <f t="shared" si="39"/>
        <v>460</v>
      </c>
      <c r="L351" s="1">
        <f>SUM(E351+J351)</f>
        <v>2819</v>
      </c>
      <c r="M351" s="1">
        <v>1985</v>
      </c>
    </row>
    <row r="352" spans="1:13" s="1" customFormat="1" ht="12.75">
      <c r="A352" s="1">
        <v>5</v>
      </c>
      <c r="B352" s="1">
        <v>781</v>
      </c>
      <c r="C352" s="1" t="s">
        <v>359</v>
      </c>
      <c r="D352" s="1" t="s">
        <v>216</v>
      </c>
      <c r="E352" s="1">
        <v>2087</v>
      </c>
      <c r="F352" s="39">
        <f>SUM(E352*1.25)</f>
        <v>2608.75</v>
      </c>
      <c r="G352" s="77">
        <v>0</v>
      </c>
      <c r="I352" s="1" t="s">
        <v>272</v>
      </c>
      <c r="J352" s="1">
        <v>313</v>
      </c>
      <c r="K352" s="56">
        <f t="shared" si="39"/>
        <v>391</v>
      </c>
      <c r="L352" s="1">
        <f>SUM(E352+J352)</f>
        <v>2400</v>
      </c>
      <c r="M352" s="1">
        <v>1704</v>
      </c>
    </row>
    <row r="353" spans="5:11" ht="12.75">
      <c r="E353" s="36">
        <f>SUM(E348:E352)</f>
        <v>12409</v>
      </c>
      <c r="F353" s="63">
        <f>SUM(F348:F352)</f>
        <v>15511.25</v>
      </c>
      <c r="J353" t="s">
        <v>219</v>
      </c>
      <c r="K353" s="68">
        <f t="shared" si="39"/>
        <v>2327</v>
      </c>
    </row>
    <row r="354" spans="1:11" ht="12.75">
      <c r="A354" s="146" t="s">
        <v>360</v>
      </c>
      <c r="B354" s="146"/>
      <c r="C354" s="146"/>
      <c r="D354" s="146"/>
      <c r="E354" s="146"/>
      <c r="F354" s="146"/>
      <c r="G354" s="146"/>
      <c r="H354" s="146"/>
      <c r="I354" s="146"/>
      <c r="J354" s="146"/>
      <c r="K354" s="2"/>
    </row>
    <row r="356" spans="1:13" s="3" customFormat="1" ht="12.75">
      <c r="A356" s="147" t="s">
        <v>274</v>
      </c>
      <c r="B356" s="3" t="s">
        <v>227</v>
      </c>
      <c r="C356" s="152" t="s">
        <v>223</v>
      </c>
      <c r="D356" s="3" t="s">
        <v>13</v>
      </c>
      <c r="E356" s="154" t="s">
        <v>224</v>
      </c>
      <c r="F356" s="37"/>
      <c r="G356" s="75" t="s">
        <v>229</v>
      </c>
      <c r="H356" s="3" t="s">
        <v>14</v>
      </c>
      <c r="I356" s="154" t="s">
        <v>15</v>
      </c>
      <c r="J356" s="147" t="s">
        <v>578</v>
      </c>
      <c r="K356" s="34"/>
      <c r="L356" s="144" t="s">
        <v>231</v>
      </c>
      <c r="M356" s="144" t="s">
        <v>221</v>
      </c>
    </row>
    <row r="357" spans="1:13" s="4" customFormat="1" ht="12.75">
      <c r="A357" s="148"/>
      <c r="B357" s="4" t="s">
        <v>228</v>
      </c>
      <c r="C357" s="153"/>
      <c r="D357" s="4" t="s">
        <v>16</v>
      </c>
      <c r="E357" s="155"/>
      <c r="F357" s="38"/>
      <c r="G357" s="76" t="s">
        <v>230</v>
      </c>
      <c r="H357" s="4" t="s">
        <v>17</v>
      </c>
      <c r="I357" s="155"/>
      <c r="J357" s="148"/>
      <c r="K357" s="35"/>
      <c r="L357" s="144"/>
      <c r="M357" s="144"/>
    </row>
    <row r="358" spans="1:13" s="1" customFormat="1" ht="12.75">
      <c r="A358" s="1">
        <v>1</v>
      </c>
      <c r="B358" s="1">
        <v>700</v>
      </c>
      <c r="C358" s="1" t="s">
        <v>361</v>
      </c>
      <c r="D358" s="1" t="s">
        <v>97</v>
      </c>
      <c r="E358" s="1">
        <v>2886</v>
      </c>
      <c r="F358" s="39">
        <f>SUM(E358*1.25)</f>
        <v>3607.5</v>
      </c>
      <c r="G358" s="77">
        <v>0</v>
      </c>
      <c r="H358" s="1" t="s">
        <v>18</v>
      </c>
      <c r="I358" s="1" t="s">
        <v>272</v>
      </c>
      <c r="J358" s="1">
        <v>433</v>
      </c>
      <c r="K358" s="56">
        <f aca="true" t="shared" si="40" ref="K358:K363">ROUND(0.15*F358,0)</f>
        <v>541</v>
      </c>
      <c r="L358" s="1">
        <f>SUM(E358+J358)</f>
        <v>3319</v>
      </c>
      <c r="M358" s="1">
        <v>2329</v>
      </c>
    </row>
    <row r="359" spans="1:12" s="1" customFormat="1" ht="12.75">
      <c r="A359" s="1">
        <v>2</v>
      </c>
      <c r="B359" s="1">
        <v>75075</v>
      </c>
      <c r="C359" s="1" t="s">
        <v>257</v>
      </c>
      <c r="D359" s="1" t="s">
        <v>362</v>
      </c>
      <c r="E359" s="1">
        <v>2678</v>
      </c>
      <c r="F359" s="39">
        <f>SUM(E359*1.25)</f>
        <v>3347.5</v>
      </c>
      <c r="G359" s="77">
        <v>0</v>
      </c>
      <c r="H359" s="1" t="s">
        <v>18</v>
      </c>
      <c r="I359" s="1" t="s">
        <v>272</v>
      </c>
      <c r="J359" s="1">
        <v>402</v>
      </c>
      <c r="K359" s="56">
        <f t="shared" si="40"/>
        <v>502</v>
      </c>
      <c r="L359" s="1">
        <f>SUM(E359+J359)</f>
        <v>3080</v>
      </c>
    </row>
    <row r="360" spans="1:13" s="1" customFormat="1" ht="12.75">
      <c r="A360" s="1">
        <v>3</v>
      </c>
      <c r="B360" s="1">
        <v>4130</v>
      </c>
      <c r="C360" s="1" t="s">
        <v>363</v>
      </c>
      <c r="D360" s="1" t="s">
        <v>364</v>
      </c>
      <c r="E360" s="1">
        <v>1286</v>
      </c>
      <c r="F360" s="39">
        <f>SUM(E360*1.25)</f>
        <v>1607.5</v>
      </c>
      <c r="G360" s="77">
        <v>0</v>
      </c>
      <c r="H360" s="1" t="s">
        <v>18</v>
      </c>
      <c r="I360" s="1" t="s">
        <v>272</v>
      </c>
      <c r="J360" s="1">
        <v>193</v>
      </c>
      <c r="K360" s="56">
        <f t="shared" si="40"/>
        <v>241</v>
      </c>
      <c r="L360" s="1">
        <f>SUM(E360+J360)</f>
        <v>1479</v>
      </c>
      <c r="M360" s="1">
        <v>1236</v>
      </c>
    </row>
    <row r="361" spans="1:13" s="1" customFormat="1" ht="12.75">
      <c r="A361" s="1">
        <v>4</v>
      </c>
      <c r="B361" s="1">
        <v>4134</v>
      </c>
      <c r="C361" s="1" t="s">
        <v>365</v>
      </c>
      <c r="D361" s="1" t="s">
        <v>366</v>
      </c>
      <c r="E361" s="1">
        <v>1419</v>
      </c>
      <c r="F361" s="39">
        <f>SUM(E361*1.25)</f>
        <v>1773.75</v>
      </c>
      <c r="G361" s="77">
        <v>0</v>
      </c>
      <c r="H361" s="1" t="s">
        <v>18</v>
      </c>
      <c r="I361" s="1" t="s">
        <v>272</v>
      </c>
      <c r="J361" s="1">
        <v>213</v>
      </c>
      <c r="K361" s="56">
        <f t="shared" si="40"/>
        <v>266</v>
      </c>
      <c r="L361" s="1">
        <f>SUM(E361+J361)</f>
        <v>1632</v>
      </c>
      <c r="M361" s="1">
        <v>1204</v>
      </c>
    </row>
    <row r="362" spans="1:13" s="1" customFormat="1" ht="12.75">
      <c r="A362" s="1">
        <v>5</v>
      </c>
      <c r="B362" s="1">
        <v>312</v>
      </c>
      <c r="C362" s="1" t="s">
        <v>367</v>
      </c>
      <c r="D362" s="1" t="s">
        <v>301</v>
      </c>
      <c r="E362" s="1">
        <v>1948</v>
      </c>
      <c r="F362" s="39">
        <f>SUM(E362*1.25)</f>
        <v>2435</v>
      </c>
      <c r="G362" s="77">
        <v>0</v>
      </c>
      <c r="H362" s="1" t="s">
        <v>19</v>
      </c>
      <c r="I362" s="1" t="s">
        <v>272</v>
      </c>
      <c r="J362" s="1">
        <v>292</v>
      </c>
      <c r="K362" s="56">
        <f t="shared" si="40"/>
        <v>365</v>
      </c>
      <c r="L362" s="1">
        <f>SUM(E362+J362)</f>
        <v>2240</v>
      </c>
      <c r="M362" s="1">
        <v>1598</v>
      </c>
    </row>
    <row r="363" spans="5:11" ht="12.75">
      <c r="E363" s="36">
        <f>SUM(E358:E362)</f>
        <v>10217</v>
      </c>
      <c r="F363" s="63">
        <f>SUM(F358:F362)</f>
        <v>12771.25</v>
      </c>
      <c r="K363" s="68">
        <f t="shared" si="40"/>
        <v>1916</v>
      </c>
    </row>
    <row r="364" spans="1:11" ht="12.75">
      <c r="A364" s="146" t="s">
        <v>368</v>
      </c>
      <c r="B364" s="146"/>
      <c r="C364" s="146"/>
      <c r="D364" s="146"/>
      <c r="E364" s="146"/>
      <c r="F364" s="146"/>
      <c r="G364" s="146"/>
      <c r="H364" s="146"/>
      <c r="I364" s="146"/>
      <c r="J364" s="146"/>
      <c r="K364" s="2"/>
    </row>
    <row r="365" spans="1:11" ht="12.75">
      <c r="A365" s="156" t="s">
        <v>369</v>
      </c>
      <c r="B365" s="156"/>
      <c r="C365" s="156"/>
      <c r="D365" s="156"/>
      <c r="E365" s="156"/>
      <c r="F365" s="156"/>
      <c r="G365" s="156"/>
      <c r="H365" s="156"/>
      <c r="I365" s="156"/>
      <c r="J365" s="2"/>
      <c r="K365" s="2"/>
    </row>
    <row r="366" spans="1:13" s="3" customFormat="1" ht="12.75">
      <c r="A366" s="147" t="s">
        <v>274</v>
      </c>
      <c r="B366" s="3" t="s">
        <v>227</v>
      </c>
      <c r="C366" s="152" t="s">
        <v>223</v>
      </c>
      <c r="D366" s="3" t="s">
        <v>13</v>
      </c>
      <c r="E366" s="154" t="s">
        <v>224</v>
      </c>
      <c r="F366" s="37"/>
      <c r="G366" s="75" t="s">
        <v>229</v>
      </c>
      <c r="H366" s="3" t="s">
        <v>14</v>
      </c>
      <c r="I366" s="154" t="s">
        <v>15</v>
      </c>
      <c r="J366" s="147" t="s">
        <v>578</v>
      </c>
      <c r="K366" s="34"/>
      <c r="L366" s="144" t="s">
        <v>231</v>
      </c>
      <c r="M366" s="144" t="s">
        <v>221</v>
      </c>
    </row>
    <row r="367" spans="1:13" s="4" customFormat="1" ht="12.75">
      <c r="A367" s="148"/>
      <c r="B367" s="4" t="s">
        <v>228</v>
      </c>
      <c r="C367" s="153"/>
      <c r="D367" s="4" t="s">
        <v>16</v>
      </c>
      <c r="E367" s="155"/>
      <c r="F367" s="38"/>
      <c r="G367" s="76" t="s">
        <v>230</v>
      </c>
      <c r="H367" s="4" t="s">
        <v>17</v>
      </c>
      <c r="I367" s="155"/>
      <c r="J367" s="148"/>
      <c r="K367" s="35"/>
      <c r="L367" s="144"/>
      <c r="M367" s="144"/>
    </row>
    <row r="368" spans="1:13" s="1" customFormat="1" ht="12.75">
      <c r="A368" s="1">
        <v>1</v>
      </c>
      <c r="B368" s="1">
        <v>93</v>
      </c>
      <c r="C368" s="1" t="s">
        <v>370</v>
      </c>
      <c r="D368" s="1" t="s">
        <v>301</v>
      </c>
      <c r="E368" s="1">
        <v>1948</v>
      </c>
      <c r="F368" s="39">
        <f>SUM(E368*1.25)</f>
        <v>2435</v>
      </c>
      <c r="G368" s="77">
        <v>0</v>
      </c>
      <c r="H368" s="1" t="s">
        <v>19</v>
      </c>
      <c r="I368" s="1" t="s">
        <v>272</v>
      </c>
      <c r="J368" s="1">
        <v>292</v>
      </c>
      <c r="K368" s="56">
        <f aca="true" t="shared" si="41" ref="K368:K376">ROUND(0.15*F368,0)</f>
        <v>365</v>
      </c>
      <c r="L368" s="1">
        <f>SUM(E368+J368)</f>
        <v>2240</v>
      </c>
      <c r="M368" s="1">
        <v>1598</v>
      </c>
    </row>
    <row r="369" spans="1:13" s="1" customFormat="1" ht="12.75">
      <c r="A369" s="1">
        <v>2</v>
      </c>
      <c r="B369" s="1">
        <v>97</v>
      </c>
      <c r="C369" s="1" t="s">
        <v>371</v>
      </c>
      <c r="D369" s="1" t="s">
        <v>372</v>
      </c>
      <c r="E369" s="1">
        <v>1770</v>
      </c>
      <c r="F369" s="39">
        <f>SUM(E369*1.25)</f>
        <v>2212.5</v>
      </c>
      <c r="G369" s="77">
        <v>0</v>
      </c>
      <c r="I369" s="1" t="s">
        <v>272</v>
      </c>
      <c r="J369" s="1">
        <v>266</v>
      </c>
      <c r="K369" s="56">
        <f t="shared" si="41"/>
        <v>332</v>
      </c>
      <c r="L369" s="1">
        <f>SUM(E369+J369+J370)</f>
        <v>2479</v>
      </c>
      <c r="M369" s="1">
        <v>1758</v>
      </c>
    </row>
    <row r="370" spans="6:11" s="1" customFormat="1" ht="12.75">
      <c r="F370" s="39"/>
      <c r="G370" s="77"/>
      <c r="I370" s="1" t="s">
        <v>288</v>
      </c>
      <c r="J370" s="1">
        <v>443</v>
      </c>
      <c r="K370" s="56">
        <f t="shared" si="41"/>
        <v>0</v>
      </c>
    </row>
    <row r="371" spans="1:13" s="1" customFormat="1" ht="12.75">
      <c r="A371" s="1">
        <v>3</v>
      </c>
      <c r="B371" s="1">
        <v>98</v>
      </c>
      <c r="C371" s="1" t="s">
        <v>373</v>
      </c>
      <c r="D371" s="1" t="s">
        <v>374</v>
      </c>
      <c r="E371" s="1">
        <v>2007</v>
      </c>
      <c r="F371" s="39">
        <f>SUM(E371*1.25)</f>
        <v>2508.75</v>
      </c>
      <c r="G371" s="77">
        <v>0</v>
      </c>
      <c r="I371" s="1" t="s">
        <v>272</v>
      </c>
      <c r="J371" s="1">
        <v>301</v>
      </c>
      <c r="K371" s="56">
        <f t="shared" si="41"/>
        <v>376</v>
      </c>
      <c r="L371" s="1">
        <f>SUM(E371+J371+J372)</f>
        <v>2810</v>
      </c>
      <c r="M371" s="1">
        <v>1820</v>
      </c>
    </row>
    <row r="372" spans="6:11" s="1" customFormat="1" ht="12.75">
      <c r="F372" s="39"/>
      <c r="G372" s="77"/>
      <c r="I372" s="1" t="s">
        <v>288</v>
      </c>
      <c r="J372" s="1">
        <v>502</v>
      </c>
      <c r="K372" s="56">
        <f t="shared" si="41"/>
        <v>0</v>
      </c>
    </row>
    <row r="373" spans="1:13" s="1" customFormat="1" ht="12.75">
      <c r="A373" s="1">
        <v>4</v>
      </c>
      <c r="B373" s="1">
        <v>229</v>
      </c>
      <c r="C373" s="1" t="s">
        <v>375</v>
      </c>
      <c r="D373" s="1" t="s">
        <v>376</v>
      </c>
      <c r="E373" s="1">
        <v>1815</v>
      </c>
      <c r="F373" s="39">
        <f>SUM(E373*1.25)</f>
        <v>2268.75</v>
      </c>
      <c r="G373" s="77">
        <v>0</v>
      </c>
      <c r="I373" s="1" t="s">
        <v>272</v>
      </c>
      <c r="J373" s="1">
        <v>272</v>
      </c>
      <c r="K373" s="56">
        <f t="shared" si="41"/>
        <v>340</v>
      </c>
      <c r="L373" s="1">
        <f>SUM(E373+J373)</f>
        <v>2087</v>
      </c>
      <c r="M373" s="1">
        <v>1496</v>
      </c>
    </row>
    <row r="374" spans="1:13" s="1" customFormat="1" ht="12.75">
      <c r="A374" s="1">
        <v>5</v>
      </c>
      <c r="B374" s="1">
        <v>249</v>
      </c>
      <c r="C374" s="1" t="s">
        <v>377</v>
      </c>
      <c r="D374" s="1" t="s">
        <v>378</v>
      </c>
      <c r="E374" s="1">
        <v>1798</v>
      </c>
      <c r="F374" s="39">
        <f>SUM(E374*1.25)</f>
        <v>2247.5</v>
      </c>
      <c r="G374" s="77">
        <v>0</v>
      </c>
      <c r="I374" s="1" t="s">
        <v>272</v>
      </c>
      <c r="J374" s="1">
        <v>270</v>
      </c>
      <c r="K374" s="56">
        <f t="shared" si="41"/>
        <v>337</v>
      </c>
      <c r="L374" s="1">
        <f>SUM(E374+J374)</f>
        <v>2068</v>
      </c>
      <c r="M374" s="1">
        <v>1503</v>
      </c>
    </row>
    <row r="375" spans="1:13" s="1" customFormat="1" ht="12.75">
      <c r="A375" s="1">
        <v>6</v>
      </c>
      <c r="B375" s="1">
        <v>239</v>
      </c>
      <c r="C375" s="1" t="s">
        <v>379</v>
      </c>
      <c r="D375" s="1" t="s">
        <v>380</v>
      </c>
      <c r="E375" s="1">
        <v>1834</v>
      </c>
      <c r="F375" s="39">
        <f>SUM(E375*1.25)</f>
        <v>2292.5</v>
      </c>
      <c r="G375" s="77">
        <v>0</v>
      </c>
      <c r="I375" s="1" t="s">
        <v>272</v>
      </c>
      <c r="J375" s="1">
        <v>275</v>
      </c>
      <c r="K375" s="56">
        <f t="shared" si="41"/>
        <v>344</v>
      </c>
      <c r="L375" s="1">
        <f>SUM(E375+J375)</f>
        <v>2109</v>
      </c>
      <c r="M375" s="1">
        <v>1528</v>
      </c>
    </row>
    <row r="376" spans="5:11" ht="12.75">
      <c r="E376" s="36">
        <f>SUM(E368:E375)</f>
        <v>11172</v>
      </c>
      <c r="F376" s="63">
        <f>SUM(F368:F375)</f>
        <v>13965</v>
      </c>
      <c r="K376" s="68">
        <f t="shared" si="41"/>
        <v>2095</v>
      </c>
    </row>
    <row r="377" spans="1:9" ht="12.75">
      <c r="A377" s="146" t="s">
        <v>381</v>
      </c>
      <c r="B377" s="146"/>
      <c r="C377" s="146"/>
      <c r="D377" s="146"/>
      <c r="E377" s="146"/>
      <c r="F377" s="146"/>
      <c r="G377" s="146"/>
      <c r="H377" s="146"/>
      <c r="I377" s="146"/>
    </row>
    <row r="378" spans="1:13" s="3" customFormat="1" ht="12.75">
      <c r="A378" s="147" t="s">
        <v>274</v>
      </c>
      <c r="B378" s="3" t="s">
        <v>227</v>
      </c>
      <c r="C378" s="152" t="s">
        <v>223</v>
      </c>
      <c r="D378" s="3" t="s">
        <v>13</v>
      </c>
      <c r="E378" s="154" t="s">
        <v>224</v>
      </c>
      <c r="F378" s="37"/>
      <c r="G378" s="75" t="s">
        <v>229</v>
      </c>
      <c r="H378" s="3" t="s">
        <v>14</v>
      </c>
      <c r="I378" s="154" t="s">
        <v>15</v>
      </c>
      <c r="J378" s="147" t="s">
        <v>578</v>
      </c>
      <c r="K378" s="34"/>
      <c r="L378" s="144" t="s">
        <v>231</v>
      </c>
      <c r="M378" s="144" t="s">
        <v>221</v>
      </c>
    </row>
    <row r="379" spans="1:13" s="4" customFormat="1" ht="12.75">
      <c r="A379" s="148"/>
      <c r="B379" s="4" t="s">
        <v>228</v>
      </c>
      <c r="C379" s="153"/>
      <c r="D379" s="4" t="s">
        <v>16</v>
      </c>
      <c r="E379" s="155"/>
      <c r="F379" s="38"/>
      <c r="G379" s="76" t="s">
        <v>230</v>
      </c>
      <c r="H379" s="4" t="s">
        <v>17</v>
      </c>
      <c r="I379" s="155"/>
      <c r="J379" s="148"/>
      <c r="K379" s="35"/>
      <c r="L379" s="144"/>
      <c r="M379" s="144"/>
    </row>
    <row r="380" spans="1:13" s="1" customFormat="1" ht="12.75">
      <c r="A380" s="1">
        <v>1</v>
      </c>
      <c r="B380" s="1">
        <v>3153</v>
      </c>
      <c r="C380" s="8" t="s">
        <v>382</v>
      </c>
      <c r="D380" s="1" t="s">
        <v>301</v>
      </c>
      <c r="E380" s="1">
        <v>1948</v>
      </c>
      <c r="F380" s="39">
        <f>SUM(E380*1.25)</f>
        <v>2435</v>
      </c>
      <c r="G380" s="77">
        <v>0</v>
      </c>
      <c r="H380" s="1" t="s">
        <v>19</v>
      </c>
      <c r="I380" s="1" t="s">
        <v>272</v>
      </c>
      <c r="J380" s="1">
        <v>292</v>
      </c>
      <c r="K380" s="56">
        <f>ROUND(0.15*F380,0)</f>
        <v>365</v>
      </c>
      <c r="L380" s="1">
        <f>SUM(E380+J380)</f>
        <v>2240</v>
      </c>
      <c r="M380" s="1">
        <v>1790</v>
      </c>
    </row>
    <row r="381" spans="5:6" ht="12.75">
      <c r="E381">
        <v>1948</v>
      </c>
      <c r="F381" s="63">
        <v>2435</v>
      </c>
    </row>
    <row r="382" spans="1:13" ht="12.75">
      <c r="A382" s="2"/>
      <c r="B382" s="2"/>
      <c r="C382" s="5" t="s">
        <v>383</v>
      </c>
      <c r="D382" s="5"/>
      <c r="E382" s="5"/>
      <c r="F382" s="44"/>
      <c r="G382" s="83"/>
      <c r="H382" s="5"/>
      <c r="I382" s="5"/>
      <c r="J382" s="5"/>
      <c r="K382" s="5"/>
      <c r="L382" s="5"/>
      <c r="M382" s="5"/>
    </row>
    <row r="383" spans="1:13" ht="12.75">
      <c r="A383" s="156" t="s">
        <v>384</v>
      </c>
      <c r="B383" s="156"/>
      <c r="C383" s="156"/>
      <c r="D383" s="156"/>
      <c r="E383" s="156"/>
      <c r="F383" s="156"/>
      <c r="G383" s="156"/>
      <c r="H383" s="156"/>
      <c r="I383" s="156"/>
      <c r="J383" s="156"/>
      <c r="K383" s="156"/>
      <c r="L383" s="156"/>
      <c r="M383" s="156"/>
    </row>
    <row r="384" spans="1:13" s="3" customFormat="1" ht="12.75">
      <c r="A384" s="147" t="s">
        <v>385</v>
      </c>
      <c r="B384" s="3" t="s">
        <v>227</v>
      </c>
      <c r="C384" s="152" t="s">
        <v>223</v>
      </c>
      <c r="D384" s="3" t="s">
        <v>13</v>
      </c>
      <c r="E384" s="154" t="s">
        <v>224</v>
      </c>
      <c r="F384" s="37"/>
      <c r="G384" s="75" t="s">
        <v>229</v>
      </c>
      <c r="H384" s="3" t="s">
        <v>14</v>
      </c>
      <c r="I384" s="154" t="s">
        <v>15</v>
      </c>
      <c r="J384" s="147" t="s">
        <v>578</v>
      </c>
      <c r="K384" s="34"/>
      <c r="L384" s="144" t="s">
        <v>231</v>
      </c>
      <c r="M384" s="144" t="s">
        <v>221</v>
      </c>
    </row>
    <row r="385" spans="1:13" s="4" customFormat="1" ht="12.75">
      <c r="A385" s="148"/>
      <c r="B385" s="4" t="s">
        <v>228</v>
      </c>
      <c r="C385" s="153"/>
      <c r="D385" s="4" t="s">
        <v>16</v>
      </c>
      <c r="E385" s="155"/>
      <c r="F385" s="38"/>
      <c r="G385" s="76" t="s">
        <v>230</v>
      </c>
      <c r="H385" s="4" t="s">
        <v>17</v>
      </c>
      <c r="I385" s="155"/>
      <c r="J385" s="148"/>
      <c r="K385" s="35"/>
      <c r="L385" s="144"/>
      <c r="M385" s="144"/>
    </row>
    <row r="386" spans="1:13" s="1" customFormat="1" ht="12.75">
      <c r="A386" s="1">
        <v>1</v>
      </c>
      <c r="B386" s="1">
        <v>305</v>
      </c>
      <c r="C386" s="1" t="s">
        <v>386</v>
      </c>
      <c r="D386" s="1" t="s">
        <v>122</v>
      </c>
      <c r="E386" s="1">
        <v>2571</v>
      </c>
      <c r="F386" s="39">
        <f>SUM(E386*1.25)</f>
        <v>3213.75</v>
      </c>
      <c r="G386" s="77">
        <v>0</v>
      </c>
      <c r="H386" s="1" t="s">
        <v>18</v>
      </c>
      <c r="I386" s="1" t="s">
        <v>272</v>
      </c>
      <c r="J386" s="1">
        <v>386</v>
      </c>
      <c r="K386" s="56">
        <f>ROUND(0.15*F386,0)</f>
        <v>482</v>
      </c>
      <c r="L386" s="1">
        <f>SUM(E386,J386)</f>
        <v>2957</v>
      </c>
      <c r="M386" s="1">
        <v>2078</v>
      </c>
    </row>
    <row r="387" spans="1:13" s="1" customFormat="1" ht="12.75">
      <c r="A387" s="1">
        <v>2</v>
      </c>
      <c r="B387" s="1">
        <v>2072</v>
      </c>
      <c r="C387" s="1" t="s">
        <v>387</v>
      </c>
      <c r="D387" s="1" t="s">
        <v>388</v>
      </c>
      <c r="E387" s="1">
        <v>2064</v>
      </c>
      <c r="F387" s="39">
        <f>SUM(E387*1.25)</f>
        <v>2580</v>
      </c>
      <c r="G387" s="77">
        <v>0</v>
      </c>
      <c r="H387" s="1" t="s">
        <v>18</v>
      </c>
      <c r="I387" s="1" t="s">
        <v>272</v>
      </c>
      <c r="J387" s="1">
        <v>310</v>
      </c>
      <c r="K387" s="56">
        <f>ROUND(0.15*F387,0)</f>
        <v>387</v>
      </c>
      <c r="L387" s="1">
        <f>SUM(E387,J387)</f>
        <v>2374</v>
      </c>
      <c r="M387" s="1">
        <v>1689</v>
      </c>
    </row>
    <row r="388" spans="1:13" s="1" customFormat="1" ht="12.75">
      <c r="A388" s="1">
        <v>3</v>
      </c>
      <c r="B388" s="1">
        <v>389</v>
      </c>
      <c r="C388" s="1" t="s">
        <v>389</v>
      </c>
      <c r="D388" s="1" t="s">
        <v>281</v>
      </c>
      <c r="E388" s="1">
        <v>1916</v>
      </c>
      <c r="F388" s="39">
        <f>SUM(E388*1.25)</f>
        <v>2395</v>
      </c>
      <c r="G388" s="77">
        <v>0</v>
      </c>
      <c r="I388" s="1" t="s">
        <v>272</v>
      </c>
      <c r="J388" s="1">
        <v>287</v>
      </c>
      <c r="K388" s="56">
        <f>ROUND(0.15*F388,0)</f>
        <v>359</v>
      </c>
      <c r="L388" s="1">
        <f>SUM(E388,J388)</f>
        <v>2203</v>
      </c>
      <c r="M388" s="1">
        <v>1572</v>
      </c>
    </row>
    <row r="389" spans="1:13" s="18" customFormat="1" ht="12.75">
      <c r="A389" s="59"/>
      <c r="B389" s="59"/>
      <c r="C389" s="59"/>
      <c r="D389" s="59"/>
      <c r="E389" s="60">
        <f>SUM(E386:E388)</f>
        <v>6551</v>
      </c>
      <c r="F389" s="65">
        <f>SUM(F386:F388)</f>
        <v>8188.75</v>
      </c>
      <c r="G389" s="67"/>
      <c r="H389" s="59"/>
      <c r="I389" s="59"/>
      <c r="J389" s="59"/>
      <c r="K389" s="72"/>
      <c r="L389" s="59"/>
      <c r="M389" s="59"/>
    </row>
    <row r="390" spans="1:13" ht="12.75">
      <c r="A390" s="143" t="s">
        <v>390</v>
      </c>
      <c r="B390" s="143"/>
      <c r="C390" s="143"/>
      <c r="D390" s="143"/>
      <c r="E390" s="143"/>
      <c r="F390" s="143"/>
      <c r="G390" s="143"/>
      <c r="H390" s="143"/>
      <c r="I390" s="143"/>
      <c r="J390" s="143"/>
      <c r="K390" s="143"/>
      <c r="L390" s="143"/>
      <c r="M390" s="143"/>
    </row>
    <row r="391" spans="1:13" s="1" customFormat="1" ht="12.75">
      <c r="A391" s="1">
        <v>1</v>
      </c>
      <c r="B391" s="1">
        <v>340</v>
      </c>
      <c r="C391" s="1" t="s">
        <v>391</v>
      </c>
      <c r="D391" s="1" t="s">
        <v>279</v>
      </c>
      <c r="E391" s="1">
        <v>2007</v>
      </c>
      <c r="F391" s="39">
        <f>SUM(E391*1.25)</f>
        <v>2508.75</v>
      </c>
      <c r="G391" s="77">
        <v>0</v>
      </c>
      <c r="I391" s="1" t="s">
        <v>272</v>
      </c>
      <c r="J391" s="1">
        <v>301</v>
      </c>
      <c r="K391" s="56">
        <f>ROUND(0.15*F391,0)</f>
        <v>376</v>
      </c>
      <c r="L391" s="1">
        <f>SUM(E391,J391)</f>
        <v>2308</v>
      </c>
      <c r="M391" s="1">
        <v>1642</v>
      </c>
    </row>
    <row r="392" spans="1:13" s="18" customFormat="1" ht="12.75">
      <c r="A392" s="59"/>
      <c r="B392" s="59"/>
      <c r="C392" s="59"/>
      <c r="D392" s="59"/>
      <c r="E392" s="59">
        <v>2007</v>
      </c>
      <c r="F392" s="65">
        <v>2509</v>
      </c>
      <c r="G392" s="67"/>
      <c r="H392" s="59"/>
      <c r="I392" s="59"/>
      <c r="J392" s="59"/>
      <c r="K392" s="72"/>
      <c r="L392" s="59"/>
      <c r="M392" s="59"/>
    </row>
    <row r="393" spans="1:13" ht="12.75">
      <c r="A393" s="143" t="s">
        <v>392</v>
      </c>
      <c r="B393" s="143"/>
      <c r="C393" s="143"/>
      <c r="D393" s="143"/>
      <c r="E393" s="143"/>
      <c r="F393" s="143"/>
      <c r="G393" s="143"/>
      <c r="H393" s="143"/>
      <c r="I393" s="143"/>
      <c r="J393" s="143"/>
      <c r="K393" s="143"/>
      <c r="L393" s="143"/>
      <c r="M393" s="143"/>
    </row>
    <row r="394" spans="1:13" s="1" customFormat="1" ht="12.75">
      <c r="A394" s="1">
        <v>1</v>
      </c>
      <c r="B394" s="1">
        <v>355</v>
      </c>
      <c r="C394" s="1" t="s">
        <v>393</v>
      </c>
      <c r="D394" s="1" t="s">
        <v>122</v>
      </c>
      <c r="E394" s="1">
        <v>2571</v>
      </c>
      <c r="F394" s="39">
        <f>SUM(E394*1.25)</f>
        <v>3213.75</v>
      </c>
      <c r="G394" s="77">
        <v>0</v>
      </c>
      <c r="H394" s="1" t="s">
        <v>18</v>
      </c>
      <c r="I394" s="1" t="s">
        <v>272</v>
      </c>
      <c r="J394" s="1">
        <v>386</v>
      </c>
      <c r="K394" s="56">
        <f>ROUND(0.15*F394,0)</f>
        <v>482</v>
      </c>
      <c r="L394" s="1">
        <f>SUM(E394,J394)</f>
        <v>2957</v>
      </c>
      <c r="M394" s="1">
        <v>2085</v>
      </c>
    </row>
    <row r="395" spans="1:13" s="1" customFormat="1" ht="12.75">
      <c r="A395" s="1">
        <v>2</v>
      </c>
      <c r="B395" s="1">
        <v>168</v>
      </c>
      <c r="C395" s="1" t="s">
        <v>394</v>
      </c>
      <c r="D395" s="1" t="s">
        <v>344</v>
      </c>
      <c r="E395" s="1">
        <v>1949</v>
      </c>
      <c r="F395" s="39">
        <f>SUM(E395*1.25)</f>
        <v>2436.25</v>
      </c>
      <c r="G395" s="77">
        <v>0</v>
      </c>
      <c r="I395" s="1" t="s">
        <v>272</v>
      </c>
      <c r="J395" s="1">
        <v>292</v>
      </c>
      <c r="K395" s="56">
        <f>ROUND(0.15*F395,0)</f>
        <v>365</v>
      </c>
      <c r="L395" s="1">
        <f>SUM(E395,J395)</f>
        <v>2241</v>
      </c>
      <c r="M395" s="1">
        <v>1539</v>
      </c>
    </row>
    <row r="396" spans="1:13" s="1" customFormat="1" ht="12.75">
      <c r="A396" s="1">
        <v>3</v>
      </c>
      <c r="B396" s="1">
        <v>565</v>
      </c>
      <c r="C396" s="1" t="s">
        <v>395</v>
      </c>
      <c r="D396" s="1" t="s">
        <v>279</v>
      </c>
      <c r="E396" s="1">
        <v>2007</v>
      </c>
      <c r="F396" s="39">
        <f>SUM(E396*1.25)</f>
        <v>2508.75</v>
      </c>
      <c r="G396" s="77">
        <v>0</v>
      </c>
      <c r="I396" s="1" t="s">
        <v>272</v>
      </c>
      <c r="J396" s="1">
        <v>301</v>
      </c>
      <c r="K396" s="56">
        <f>ROUND(0.15*F396,0)</f>
        <v>376</v>
      </c>
      <c r="L396" s="1">
        <f>SUM(E396,J396)</f>
        <v>2308</v>
      </c>
      <c r="M396" s="1">
        <v>1643</v>
      </c>
    </row>
    <row r="397" spans="1:13" s="18" customFormat="1" ht="12.75">
      <c r="A397" s="59"/>
      <c r="B397" s="59"/>
      <c r="C397" s="59"/>
      <c r="D397" s="59"/>
      <c r="E397" s="60">
        <f>SUM(E394:E396)</f>
        <v>6527</v>
      </c>
      <c r="F397" s="65">
        <f>SUM(F394:F396)</f>
        <v>8158.75</v>
      </c>
      <c r="G397" s="67"/>
      <c r="H397" s="59"/>
      <c r="I397" s="59"/>
      <c r="J397" s="59"/>
      <c r="K397" s="72"/>
      <c r="L397" s="59"/>
      <c r="M397" s="59"/>
    </row>
    <row r="398" spans="1:13" ht="12.75">
      <c r="A398" s="143" t="s">
        <v>396</v>
      </c>
      <c r="B398" s="143"/>
      <c r="C398" s="143"/>
      <c r="D398" s="143"/>
      <c r="E398" s="143"/>
      <c r="F398" s="143"/>
      <c r="G398" s="143"/>
      <c r="H398" s="143"/>
      <c r="I398" s="143"/>
      <c r="J398" s="143"/>
      <c r="K398" s="143"/>
      <c r="L398" s="143"/>
      <c r="M398" s="143"/>
    </row>
    <row r="399" spans="1:13" s="1" customFormat="1" ht="12.75">
      <c r="A399" s="1">
        <v>1</v>
      </c>
      <c r="B399" s="1">
        <v>1147</v>
      </c>
      <c r="C399" s="1" t="s">
        <v>397</v>
      </c>
      <c r="D399" s="1" t="s">
        <v>122</v>
      </c>
      <c r="E399" s="1">
        <v>2570</v>
      </c>
      <c r="F399" s="39">
        <f>SUM(E399*1.25)</f>
        <v>3212.5</v>
      </c>
      <c r="G399" s="77">
        <v>0</v>
      </c>
      <c r="H399" s="1" t="s">
        <v>18</v>
      </c>
      <c r="I399" s="1" t="s">
        <v>272</v>
      </c>
      <c r="J399" s="1">
        <v>386</v>
      </c>
      <c r="K399" s="56">
        <f>ROUND(0.15*F399,0)</f>
        <v>482</v>
      </c>
      <c r="L399" s="1">
        <f>SUM(E399,J399)</f>
        <v>2956</v>
      </c>
      <c r="M399" s="1">
        <v>2077</v>
      </c>
    </row>
    <row r="400" spans="1:13" s="1" customFormat="1" ht="12.75">
      <c r="A400" s="1">
        <v>2</v>
      </c>
      <c r="B400" s="1">
        <v>1143</v>
      </c>
      <c r="C400" s="1" t="s">
        <v>398</v>
      </c>
      <c r="D400" s="1" t="s">
        <v>279</v>
      </c>
      <c r="E400" s="1">
        <v>2007</v>
      </c>
      <c r="F400" s="39">
        <f>SUM(E400*1.25)</f>
        <v>2508.75</v>
      </c>
      <c r="G400" s="77">
        <v>0</v>
      </c>
      <c r="I400" s="1" t="s">
        <v>272</v>
      </c>
      <c r="J400" s="1">
        <v>301</v>
      </c>
      <c r="K400" s="56">
        <f>ROUND(0.15*F400,0)</f>
        <v>376</v>
      </c>
      <c r="L400" s="1">
        <f>SUM(E400,J400)</f>
        <v>2308</v>
      </c>
      <c r="M400" s="1">
        <v>1658</v>
      </c>
    </row>
    <row r="401" spans="1:13" s="18" customFormat="1" ht="12.75">
      <c r="A401" s="61"/>
      <c r="B401" s="61"/>
      <c r="C401" s="61"/>
      <c r="D401" s="61"/>
      <c r="E401" s="62">
        <f>SUM(E399:E400)</f>
        <v>4577</v>
      </c>
      <c r="F401" s="66">
        <f>SUM(F399:F400)</f>
        <v>5721.25</v>
      </c>
      <c r="G401" s="79"/>
      <c r="H401" s="61"/>
      <c r="I401" s="61"/>
      <c r="J401" s="61"/>
      <c r="K401" s="73"/>
      <c r="L401" s="61"/>
      <c r="M401" s="61"/>
    </row>
    <row r="402" spans="1:13" ht="33" customHeight="1">
      <c r="A402" s="160" t="s">
        <v>399</v>
      </c>
      <c r="B402" s="160"/>
      <c r="C402" s="160"/>
      <c r="D402" s="160"/>
      <c r="E402" s="160"/>
      <c r="F402" s="160"/>
      <c r="G402" s="160"/>
      <c r="H402" s="160"/>
      <c r="I402" s="160"/>
      <c r="J402" s="160"/>
      <c r="K402" s="160"/>
      <c r="L402" s="160"/>
      <c r="M402" s="160"/>
    </row>
    <row r="403" spans="1:13" s="1" customFormat="1" ht="12.75">
      <c r="A403" s="1">
        <v>1</v>
      </c>
      <c r="B403" s="1">
        <v>72714</v>
      </c>
      <c r="C403" s="1" t="s">
        <v>400</v>
      </c>
      <c r="D403" s="1" t="s">
        <v>97</v>
      </c>
      <c r="E403" s="1">
        <v>2886</v>
      </c>
      <c r="F403" s="39">
        <f>SUM(E403*1.25)</f>
        <v>3607.5</v>
      </c>
      <c r="G403" s="77">
        <v>0</v>
      </c>
      <c r="H403" s="1" t="s">
        <v>18</v>
      </c>
      <c r="I403" s="1" t="s">
        <v>272</v>
      </c>
      <c r="J403" s="1">
        <v>433</v>
      </c>
      <c r="K403" s="56">
        <f>ROUND(0.15*F403,0)</f>
        <v>541</v>
      </c>
      <c r="L403" s="1">
        <f>SUM(E403,J403)</f>
        <v>3319</v>
      </c>
      <c r="M403" s="1">
        <v>2329</v>
      </c>
    </row>
    <row r="404" spans="1:13" s="1" customFormat="1" ht="12.75">
      <c r="A404" s="1">
        <v>2</v>
      </c>
      <c r="B404" s="1">
        <v>350</v>
      </c>
      <c r="C404" s="1" t="s">
        <v>401</v>
      </c>
      <c r="D404" s="1" t="s">
        <v>122</v>
      </c>
      <c r="E404" s="1">
        <v>2571</v>
      </c>
      <c r="F404" s="39">
        <f>SUM(E404*1.25)</f>
        <v>3213.75</v>
      </c>
      <c r="G404" s="77">
        <v>0</v>
      </c>
      <c r="H404" s="1" t="s">
        <v>18</v>
      </c>
      <c r="I404" s="1" t="s">
        <v>272</v>
      </c>
      <c r="J404" s="1">
        <v>386</v>
      </c>
      <c r="K404" s="56">
        <f>ROUND(0.15*F404,0)</f>
        <v>482</v>
      </c>
      <c r="L404" s="1">
        <f>SUM(E404,J404)</f>
        <v>2957</v>
      </c>
      <c r="M404" s="1">
        <v>2086</v>
      </c>
    </row>
    <row r="405" spans="1:13" s="1" customFormat="1" ht="12.75">
      <c r="A405" s="1">
        <v>3</v>
      </c>
      <c r="B405" s="1">
        <v>301</v>
      </c>
      <c r="C405" s="1" t="s">
        <v>402</v>
      </c>
      <c r="D405" s="1" t="s">
        <v>372</v>
      </c>
      <c r="E405" s="1">
        <v>1770</v>
      </c>
      <c r="F405" s="39">
        <f>SUM(E405*1.25)</f>
        <v>2212.5</v>
      </c>
      <c r="G405" s="77">
        <v>0</v>
      </c>
      <c r="I405" s="1" t="s">
        <v>272</v>
      </c>
      <c r="J405" s="1">
        <v>266</v>
      </c>
      <c r="K405" s="56">
        <f>ROUND(0.15*F405,0)</f>
        <v>332</v>
      </c>
      <c r="L405" s="1">
        <f>SUM(E405,J405,J406)</f>
        <v>2479</v>
      </c>
      <c r="M405" s="1">
        <v>1544</v>
      </c>
    </row>
    <row r="406" spans="9:13" ht="12.75">
      <c r="I406" s="1" t="s">
        <v>288</v>
      </c>
      <c r="J406" s="1">
        <v>443</v>
      </c>
      <c r="K406" s="56">
        <f>ROUND(0.15*F406,0)</f>
        <v>0</v>
      </c>
      <c r="L406" s="1"/>
      <c r="M406" s="1"/>
    </row>
    <row r="407" spans="5:13" ht="12.75">
      <c r="E407" s="36">
        <f>SUM(E403:E406)</f>
        <v>7227</v>
      </c>
      <c r="F407" s="63">
        <f>SUM(F403:F406)</f>
        <v>9033.75</v>
      </c>
      <c r="I407" s="18"/>
      <c r="J407" s="18"/>
      <c r="K407" s="18"/>
      <c r="L407" s="18"/>
      <c r="M407" s="18"/>
    </row>
    <row r="408" spans="1:13" ht="12.75">
      <c r="A408" s="146" t="s">
        <v>451</v>
      </c>
      <c r="B408" s="146"/>
      <c r="C408" s="146"/>
      <c r="D408" s="146"/>
      <c r="E408" s="146"/>
      <c r="F408" s="146"/>
      <c r="G408" s="146"/>
      <c r="H408" s="146"/>
      <c r="I408" s="146"/>
      <c r="J408" s="146"/>
      <c r="K408" s="146"/>
      <c r="L408" s="146"/>
      <c r="M408" s="146"/>
    </row>
    <row r="409" spans="1:9" ht="12.75">
      <c r="A409" s="146" t="s">
        <v>452</v>
      </c>
      <c r="B409" s="146"/>
      <c r="C409" s="146"/>
      <c r="D409" s="146"/>
      <c r="E409" s="146"/>
      <c r="F409" s="146"/>
      <c r="G409" s="146"/>
      <c r="H409" s="146"/>
      <c r="I409" s="146"/>
    </row>
    <row r="410" spans="1:13" s="3" customFormat="1" ht="12.75">
      <c r="A410" s="147" t="s">
        <v>274</v>
      </c>
      <c r="B410" s="3" t="s">
        <v>227</v>
      </c>
      <c r="C410" s="152" t="s">
        <v>223</v>
      </c>
      <c r="D410" s="3" t="s">
        <v>13</v>
      </c>
      <c r="E410" s="154" t="s">
        <v>224</v>
      </c>
      <c r="F410" s="37"/>
      <c r="G410" s="75" t="s">
        <v>229</v>
      </c>
      <c r="H410" s="3" t="s">
        <v>14</v>
      </c>
      <c r="I410" s="154" t="s">
        <v>15</v>
      </c>
      <c r="J410" s="147" t="s">
        <v>578</v>
      </c>
      <c r="K410" s="34"/>
      <c r="L410" s="144" t="s">
        <v>231</v>
      </c>
      <c r="M410" s="144" t="s">
        <v>221</v>
      </c>
    </row>
    <row r="411" spans="1:13" s="4" customFormat="1" ht="12.75">
      <c r="A411" s="148"/>
      <c r="B411" s="4" t="s">
        <v>228</v>
      </c>
      <c r="C411" s="153"/>
      <c r="D411" s="4" t="s">
        <v>16</v>
      </c>
      <c r="E411" s="155"/>
      <c r="F411" s="38"/>
      <c r="G411" s="76" t="s">
        <v>230</v>
      </c>
      <c r="H411" s="4" t="s">
        <v>17</v>
      </c>
      <c r="I411" s="155"/>
      <c r="J411" s="148"/>
      <c r="K411" s="35"/>
      <c r="L411" s="144"/>
      <c r="M411" s="144"/>
    </row>
    <row r="412" spans="1:13" s="1" customFormat="1" ht="12.75">
      <c r="A412" s="1">
        <v>1</v>
      </c>
      <c r="B412" s="1">
        <v>22001</v>
      </c>
      <c r="C412" s="1" t="s">
        <v>453</v>
      </c>
      <c r="D412" s="1" t="s">
        <v>97</v>
      </c>
      <c r="E412" s="1">
        <v>2886</v>
      </c>
      <c r="F412" s="39">
        <f>SUM(E412*1.25)</f>
        <v>3607.5</v>
      </c>
      <c r="G412" s="77">
        <v>0</v>
      </c>
      <c r="H412" s="1" t="s">
        <v>18</v>
      </c>
      <c r="I412" s="1" t="s">
        <v>272</v>
      </c>
      <c r="J412" s="1">
        <v>433</v>
      </c>
      <c r="K412" s="56">
        <f aca="true" t="shared" si="42" ref="K412:K418">ROUND(0.15*F412,0)</f>
        <v>541</v>
      </c>
      <c r="L412" s="1">
        <f>SUM(J412,J413,E412)</f>
        <v>3752</v>
      </c>
      <c r="M412" s="1">
        <v>2633</v>
      </c>
    </row>
    <row r="413" spans="6:11" s="1" customFormat="1" ht="12.75">
      <c r="F413" s="39"/>
      <c r="G413" s="77"/>
      <c r="I413" s="1" t="s">
        <v>408</v>
      </c>
      <c r="J413" s="1">
        <v>433</v>
      </c>
      <c r="K413" s="56">
        <f t="shared" si="42"/>
        <v>0</v>
      </c>
    </row>
    <row r="414" spans="1:13" s="1" customFormat="1" ht="12.75">
      <c r="A414" s="1">
        <v>2</v>
      </c>
      <c r="B414" s="1">
        <v>509</v>
      </c>
      <c r="C414" s="1" t="s">
        <v>454</v>
      </c>
      <c r="D414" s="1" t="s">
        <v>290</v>
      </c>
      <c r="E414" s="1">
        <v>1834</v>
      </c>
      <c r="F414" s="39">
        <f>SUM(E414*1.25)</f>
        <v>2292.5</v>
      </c>
      <c r="G414" s="77">
        <v>0</v>
      </c>
      <c r="H414" s="1" t="s">
        <v>19</v>
      </c>
      <c r="I414" s="1" t="s">
        <v>272</v>
      </c>
      <c r="J414" s="1">
        <v>275</v>
      </c>
      <c r="K414" s="56">
        <f t="shared" si="42"/>
        <v>344</v>
      </c>
      <c r="L414" s="1">
        <f>SUM(J415,J414,E414)</f>
        <v>2568</v>
      </c>
      <c r="M414" s="1">
        <v>1519</v>
      </c>
    </row>
    <row r="415" spans="6:11" s="1" customFormat="1" ht="12.75">
      <c r="F415" s="39"/>
      <c r="G415" s="77"/>
      <c r="I415" s="1" t="s">
        <v>288</v>
      </c>
      <c r="J415" s="1">
        <v>459</v>
      </c>
      <c r="K415" s="56">
        <f t="shared" si="42"/>
        <v>0</v>
      </c>
    </row>
    <row r="416" spans="1:13" s="1" customFormat="1" ht="12.75">
      <c r="A416" s="1">
        <v>3</v>
      </c>
      <c r="B416" s="1">
        <v>547</v>
      </c>
      <c r="C416" s="1" t="s">
        <v>455</v>
      </c>
      <c r="D416" s="1" t="s">
        <v>372</v>
      </c>
      <c r="E416" s="1">
        <v>1770</v>
      </c>
      <c r="F416" s="39">
        <f>SUM(E416*1.25)</f>
        <v>2212.5</v>
      </c>
      <c r="G416" s="77">
        <v>0</v>
      </c>
      <c r="I416" s="1" t="s">
        <v>272</v>
      </c>
      <c r="J416" s="1">
        <v>266</v>
      </c>
      <c r="K416" s="56">
        <f t="shared" si="42"/>
        <v>332</v>
      </c>
      <c r="L416" s="1">
        <f>SUM(J416,J417,E416)</f>
        <v>2479</v>
      </c>
      <c r="M416" s="1">
        <v>1620</v>
      </c>
    </row>
    <row r="417" spans="6:11" s="1" customFormat="1" ht="12.75">
      <c r="F417" s="39"/>
      <c r="G417" s="77"/>
      <c r="I417" s="1" t="s">
        <v>288</v>
      </c>
      <c r="J417" s="1">
        <v>443</v>
      </c>
      <c r="K417" s="56">
        <f t="shared" si="42"/>
        <v>0</v>
      </c>
    </row>
    <row r="418" spans="1:13" s="1" customFormat="1" ht="12.75">
      <c r="A418" s="1">
        <v>4</v>
      </c>
      <c r="B418" s="1">
        <v>1118</v>
      </c>
      <c r="C418" s="1" t="s">
        <v>456</v>
      </c>
      <c r="D418" s="1" t="s">
        <v>216</v>
      </c>
      <c r="E418" s="1">
        <v>2087</v>
      </c>
      <c r="F418" s="39">
        <f>SUM(E418*1.25)</f>
        <v>2608.75</v>
      </c>
      <c r="G418" s="77">
        <v>0</v>
      </c>
      <c r="I418" s="1" t="s">
        <v>272</v>
      </c>
      <c r="J418" s="1">
        <v>313</v>
      </c>
      <c r="K418" s="56">
        <f t="shared" si="42"/>
        <v>391</v>
      </c>
      <c r="L418" s="1">
        <f>SUM(J418:J418,E418)</f>
        <v>2400</v>
      </c>
      <c r="M418" s="1">
        <v>1704</v>
      </c>
    </row>
    <row r="419" spans="5:11" s="18" customFormat="1" ht="12.75">
      <c r="E419" s="57">
        <f>SUM(E412:E418)</f>
        <v>8577</v>
      </c>
      <c r="F419" s="70">
        <f>SUM(F412:F418)</f>
        <v>10721.25</v>
      </c>
      <c r="G419" s="82"/>
      <c r="K419" s="58"/>
    </row>
    <row r="420" spans="1:9" ht="12.75">
      <c r="A420" s="146" t="s">
        <v>457</v>
      </c>
      <c r="B420" s="146"/>
      <c r="C420" s="146"/>
      <c r="D420" s="146"/>
      <c r="E420" s="146"/>
      <c r="F420" s="146"/>
      <c r="G420" s="146"/>
      <c r="H420" s="146"/>
      <c r="I420" s="146"/>
    </row>
    <row r="421" spans="1:13" s="1" customFormat="1" ht="12.75">
      <c r="A421" s="1">
        <v>1</v>
      </c>
      <c r="B421" s="1">
        <v>121</v>
      </c>
      <c r="C421" s="1" t="s">
        <v>458</v>
      </c>
      <c r="D421" s="1" t="s">
        <v>97</v>
      </c>
      <c r="E421" s="1">
        <v>2886</v>
      </c>
      <c r="F421" s="39">
        <f>SUM(E421*1.25)</f>
        <v>3607.5</v>
      </c>
      <c r="G421" s="77">
        <v>0</v>
      </c>
      <c r="H421" s="1" t="s">
        <v>18</v>
      </c>
      <c r="I421" s="1" t="s">
        <v>272</v>
      </c>
      <c r="J421" s="1">
        <v>433</v>
      </c>
      <c r="K421" s="56">
        <f>ROUND(0.15*F421,0)</f>
        <v>541</v>
      </c>
      <c r="L421" s="1">
        <f>SUM(J421:J421,E421)</f>
        <v>3319</v>
      </c>
      <c r="M421" s="1">
        <v>2329</v>
      </c>
    </row>
    <row r="422" spans="1:13" s="1" customFormat="1" ht="12.75">
      <c r="A422" s="1">
        <v>2</v>
      </c>
      <c r="B422" s="1">
        <v>4202</v>
      </c>
      <c r="C422" s="1" t="s">
        <v>459</v>
      </c>
      <c r="D422" s="1" t="s">
        <v>301</v>
      </c>
      <c r="E422" s="1">
        <v>1948</v>
      </c>
      <c r="F422" s="39">
        <f>SUM(E422*1.25)</f>
        <v>2435</v>
      </c>
      <c r="G422" s="77">
        <v>0</v>
      </c>
      <c r="H422" s="1" t="s">
        <v>19</v>
      </c>
      <c r="I422" s="1" t="s">
        <v>272</v>
      </c>
      <c r="J422" s="1">
        <v>292</v>
      </c>
      <c r="K422" s="56">
        <f>ROUND(0.15*F422,0)</f>
        <v>365</v>
      </c>
      <c r="L422" s="1">
        <f>SUM(J422:J422,E422)</f>
        <v>2240</v>
      </c>
      <c r="M422" s="1">
        <v>1565</v>
      </c>
    </row>
    <row r="423" spans="1:13" s="18" customFormat="1" ht="12.75">
      <c r="A423" s="17"/>
      <c r="B423" s="17"/>
      <c r="C423" s="17"/>
      <c r="D423" s="17"/>
      <c r="E423" s="45">
        <f>SUM(E421:E422)</f>
        <v>4834</v>
      </c>
      <c r="F423" s="74">
        <f>SUM(F421:F422)</f>
        <v>6042.5</v>
      </c>
      <c r="G423" s="84"/>
      <c r="H423" s="17"/>
      <c r="I423" s="17"/>
      <c r="J423" s="17"/>
      <c r="K423" s="17"/>
      <c r="L423" s="17"/>
      <c r="M423" s="17"/>
    </row>
    <row r="424" spans="1:13" ht="25.5" customHeight="1">
      <c r="A424" s="161" t="s">
        <v>403</v>
      </c>
      <c r="B424" s="161"/>
      <c r="C424" s="161"/>
      <c r="D424" s="161"/>
      <c r="E424" s="161"/>
      <c r="F424" s="161"/>
      <c r="G424" s="161"/>
      <c r="H424" s="161"/>
      <c r="I424" s="161"/>
      <c r="J424" s="161"/>
      <c r="K424" s="161"/>
      <c r="L424" s="161"/>
      <c r="M424" s="161"/>
    </row>
    <row r="425" spans="1:13" s="1" customFormat="1" ht="12.75">
      <c r="A425" s="1">
        <v>1</v>
      </c>
      <c r="B425" s="1">
        <v>339</v>
      </c>
      <c r="C425" s="1" t="s">
        <v>404</v>
      </c>
      <c r="D425" s="1" t="s">
        <v>279</v>
      </c>
      <c r="E425" s="1">
        <v>2007</v>
      </c>
      <c r="F425" s="39">
        <f>SUM(E425*1.25)</f>
        <v>2508.75</v>
      </c>
      <c r="G425" s="77">
        <v>0</v>
      </c>
      <c r="I425" s="1" t="s">
        <v>272</v>
      </c>
      <c r="J425" s="1">
        <v>301</v>
      </c>
      <c r="K425" s="56">
        <f>ROUND(0.15*F425,0)</f>
        <v>376</v>
      </c>
      <c r="L425" s="1">
        <f>SUM(E425,J425)</f>
        <v>2308</v>
      </c>
      <c r="M425" s="1">
        <v>1642</v>
      </c>
    </row>
    <row r="426" spans="5:6" ht="12.75">
      <c r="E426" s="69">
        <v>2007</v>
      </c>
      <c r="F426" s="63">
        <v>2509</v>
      </c>
    </row>
    <row r="427" spans="1:12" ht="12.75">
      <c r="A427" s="146" t="s">
        <v>405</v>
      </c>
      <c r="B427" s="146"/>
      <c r="C427" s="146"/>
      <c r="D427" s="146"/>
      <c r="E427" s="146"/>
      <c r="F427" s="146"/>
      <c r="G427" s="146"/>
      <c r="H427" s="146"/>
      <c r="I427" s="146"/>
      <c r="J427" s="146"/>
      <c r="K427" s="146"/>
      <c r="L427" s="146"/>
    </row>
    <row r="428" spans="1:13" ht="12.75">
      <c r="A428" s="146" t="s">
        <v>406</v>
      </c>
      <c r="B428" s="146"/>
      <c r="C428" s="146"/>
      <c r="D428" s="146"/>
      <c r="E428" s="146"/>
      <c r="F428" s="146"/>
      <c r="G428" s="146"/>
      <c r="H428" s="146"/>
      <c r="I428" s="146"/>
      <c r="J428" s="146"/>
      <c r="K428" s="146"/>
      <c r="L428" s="146"/>
      <c r="M428" s="146"/>
    </row>
    <row r="429" spans="1:13" s="3" customFormat="1" ht="12.75">
      <c r="A429" s="147" t="s">
        <v>274</v>
      </c>
      <c r="B429" s="3" t="s">
        <v>227</v>
      </c>
      <c r="C429" s="152" t="s">
        <v>223</v>
      </c>
      <c r="D429" s="3" t="s">
        <v>13</v>
      </c>
      <c r="E429" s="154" t="s">
        <v>224</v>
      </c>
      <c r="F429" s="37"/>
      <c r="G429" s="75" t="s">
        <v>229</v>
      </c>
      <c r="H429" s="3" t="s">
        <v>14</v>
      </c>
      <c r="I429" s="154" t="s">
        <v>15</v>
      </c>
      <c r="J429" s="147" t="s">
        <v>578</v>
      </c>
      <c r="K429" s="34"/>
      <c r="L429" s="144" t="s">
        <v>231</v>
      </c>
      <c r="M429" s="144" t="s">
        <v>221</v>
      </c>
    </row>
    <row r="430" spans="1:13" s="4" customFormat="1" ht="12.75">
      <c r="A430" s="148"/>
      <c r="B430" s="4" t="s">
        <v>228</v>
      </c>
      <c r="C430" s="153"/>
      <c r="D430" s="4" t="s">
        <v>16</v>
      </c>
      <c r="E430" s="155"/>
      <c r="F430" s="38"/>
      <c r="G430" s="76" t="s">
        <v>230</v>
      </c>
      <c r="H430" s="4" t="s">
        <v>17</v>
      </c>
      <c r="I430" s="155"/>
      <c r="J430" s="148"/>
      <c r="K430" s="35"/>
      <c r="L430" s="144"/>
      <c r="M430" s="144"/>
    </row>
    <row r="431" spans="1:13" s="1" customFormat="1" ht="12.75">
      <c r="A431" s="1">
        <v>1</v>
      </c>
      <c r="B431" s="1">
        <v>539</v>
      </c>
      <c r="C431" s="1" t="s">
        <v>407</v>
      </c>
      <c r="D431" s="1" t="s">
        <v>290</v>
      </c>
      <c r="E431" s="1">
        <v>1834</v>
      </c>
      <c r="F431" s="39">
        <f>SUM(E431*1.25)</f>
        <v>2292.5</v>
      </c>
      <c r="G431" s="77">
        <v>0</v>
      </c>
      <c r="H431" s="1" t="s">
        <v>19</v>
      </c>
      <c r="I431" s="1" t="s">
        <v>272</v>
      </c>
      <c r="J431" s="1">
        <v>275</v>
      </c>
      <c r="K431" s="56">
        <f>ROUND(0.15*F431,0)</f>
        <v>344</v>
      </c>
      <c r="L431" s="1">
        <f>SUM(E431,J431,J432)</f>
        <v>2384</v>
      </c>
      <c r="M431" s="1">
        <v>1701</v>
      </c>
    </row>
    <row r="432" spans="6:11" s="1" customFormat="1" ht="12.75">
      <c r="F432" s="39"/>
      <c r="G432" s="77"/>
      <c r="I432" s="1" t="s">
        <v>408</v>
      </c>
      <c r="J432" s="1">
        <v>275</v>
      </c>
      <c r="K432" s="56">
        <f>ROUND(0.15*F432,0)</f>
        <v>0</v>
      </c>
    </row>
    <row r="433" spans="1:13" s="1" customFormat="1" ht="12.75">
      <c r="A433" s="1">
        <v>2</v>
      </c>
      <c r="B433" s="1">
        <v>645</v>
      </c>
      <c r="C433" s="1" t="s">
        <v>409</v>
      </c>
      <c r="D433" s="1" t="s">
        <v>374</v>
      </c>
      <c r="E433" s="1">
        <v>2007</v>
      </c>
      <c r="F433" s="39">
        <f>SUM(E433*1.25)</f>
        <v>2508.75</v>
      </c>
      <c r="G433" s="77">
        <v>0</v>
      </c>
      <c r="I433" s="1" t="s">
        <v>272</v>
      </c>
      <c r="J433" s="1">
        <v>301</v>
      </c>
      <c r="K433" s="56">
        <f>ROUND(0.15*F433,0)</f>
        <v>376</v>
      </c>
      <c r="L433" s="1">
        <f>SUM(E433,J433,J434)</f>
        <v>2609</v>
      </c>
      <c r="M433" s="1">
        <v>1849</v>
      </c>
    </row>
    <row r="434" spans="6:11" s="1" customFormat="1" ht="12.75">
      <c r="F434" s="39"/>
      <c r="G434" s="77"/>
      <c r="I434" s="1" t="s">
        <v>408</v>
      </c>
      <c r="J434" s="1">
        <v>301</v>
      </c>
      <c r="K434" s="56">
        <f>ROUND(0.15*F434,0)</f>
        <v>0</v>
      </c>
    </row>
    <row r="435" spans="1:13" s="1" customFormat="1" ht="12.75">
      <c r="A435" s="1">
        <v>3</v>
      </c>
      <c r="B435" s="1">
        <v>23007</v>
      </c>
      <c r="C435" s="1" t="s">
        <v>410</v>
      </c>
      <c r="D435" s="1" t="s">
        <v>374</v>
      </c>
      <c r="E435" s="1">
        <v>2007</v>
      </c>
      <c r="F435" s="39">
        <f>SUM(E435*1.25)</f>
        <v>2508.75</v>
      </c>
      <c r="G435" s="77">
        <v>0</v>
      </c>
      <c r="I435" s="1" t="s">
        <v>272</v>
      </c>
      <c r="J435" s="1">
        <v>301</v>
      </c>
      <c r="K435" s="56">
        <f>ROUND(0.15*F435,0)</f>
        <v>376</v>
      </c>
      <c r="L435" s="1">
        <f>SUM(E435,J435)</f>
        <v>2308</v>
      </c>
      <c r="M435" s="1">
        <v>1658</v>
      </c>
    </row>
    <row r="436" spans="5:11" s="18" customFormat="1" ht="12.75">
      <c r="E436" s="57">
        <f>SUM(E431:E435)</f>
        <v>5848</v>
      </c>
      <c r="F436" s="70">
        <f>SUM(F431:F435)</f>
        <v>7310</v>
      </c>
      <c r="G436" s="82"/>
      <c r="K436" s="58"/>
    </row>
    <row r="437" spans="1:13" ht="12.75">
      <c r="A437" s="146" t="s">
        <v>411</v>
      </c>
      <c r="B437" s="146"/>
      <c r="C437" s="146"/>
      <c r="D437" s="146"/>
      <c r="E437" s="146"/>
      <c r="F437" s="146"/>
      <c r="G437" s="146"/>
      <c r="H437" s="146"/>
      <c r="I437" s="146"/>
      <c r="J437" s="146"/>
      <c r="K437" s="146"/>
      <c r="L437" s="146"/>
      <c r="M437" s="146"/>
    </row>
    <row r="438" spans="1:13" s="3" customFormat="1" ht="12.75">
      <c r="A438" s="147" t="s">
        <v>274</v>
      </c>
      <c r="B438" s="3" t="s">
        <v>227</v>
      </c>
      <c r="C438" s="152" t="s">
        <v>223</v>
      </c>
      <c r="D438" s="3" t="s">
        <v>13</v>
      </c>
      <c r="E438" s="154" t="s">
        <v>224</v>
      </c>
      <c r="F438" s="37"/>
      <c r="G438" s="75" t="s">
        <v>229</v>
      </c>
      <c r="H438" s="3" t="s">
        <v>14</v>
      </c>
      <c r="I438" s="154" t="s">
        <v>15</v>
      </c>
      <c r="J438" s="147" t="s">
        <v>578</v>
      </c>
      <c r="K438" s="34"/>
      <c r="L438" s="144" t="s">
        <v>231</v>
      </c>
      <c r="M438" s="144" t="s">
        <v>221</v>
      </c>
    </row>
    <row r="439" spans="1:13" s="4" customFormat="1" ht="12.75">
      <c r="A439" s="148"/>
      <c r="B439" s="4" t="s">
        <v>228</v>
      </c>
      <c r="C439" s="153"/>
      <c r="D439" s="4" t="s">
        <v>16</v>
      </c>
      <c r="E439" s="155"/>
      <c r="F439" s="38"/>
      <c r="G439" s="76" t="s">
        <v>230</v>
      </c>
      <c r="H439" s="4" t="s">
        <v>17</v>
      </c>
      <c r="I439" s="155"/>
      <c r="J439" s="148"/>
      <c r="K439" s="35"/>
      <c r="L439" s="144"/>
      <c r="M439" s="144"/>
    </row>
    <row r="440" spans="1:12" s="1" customFormat="1" ht="12.75">
      <c r="A440" s="1">
        <v>1</v>
      </c>
      <c r="B440" s="1">
        <v>176</v>
      </c>
      <c r="C440" s="1" t="s">
        <v>412</v>
      </c>
      <c r="D440" s="1" t="s">
        <v>336</v>
      </c>
      <c r="E440" s="1">
        <v>2474</v>
      </c>
      <c r="F440" s="39">
        <f>SUM(E440*1.25)</f>
        <v>3092.5</v>
      </c>
      <c r="G440" s="77">
        <v>0</v>
      </c>
      <c r="H440" s="1" t="s">
        <v>18</v>
      </c>
      <c r="I440" s="1" t="s">
        <v>272</v>
      </c>
      <c r="J440" s="1">
        <v>371</v>
      </c>
      <c r="K440" s="56">
        <f aca="true" t="shared" si="43" ref="K440:K449">ROUND(0.15*F440,0)</f>
        <v>464</v>
      </c>
      <c r="L440" s="1">
        <f>SUM(E440,J440,J441)</f>
        <v>3202</v>
      </c>
    </row>
    <row r="441" spans="6:11" s="1" customFormat="1" ht="12.75">
      <c r="F441" s="39"/>
      <c r="G441" s="77"/>
      <c r="I441" s="1" t="s">
        <v>408</v>
      </c>
      <c r="J441" s="1">
        <v>357</v>
      </c>
      <c r="K441" s="56">
        <f t="shared" si="43"/>
        <v>0</v>
      </c>
    </row>
    <row r="442" spans="1:13" s="1" customFormat="1" ht="12.75">
      <c r="A442" s="1">
        <v>2</v>
      </c>
      <c r="B442" s="1">
        <v>23011</v>
      </c>
      <c r="C442" s="15" t="s">
        <v>413</v>
      </c>
      <c r="D442" s="1" t="s">
        <v>301</v>
      </c>
      <c r="E442" s="1">
        <v>1948</v>
      </c>
      <c r="F442" s="39">
        <f>SUM(E442*1.25)</f>
        <v>2435</v>
      </c>
      <c r="G442" s="77">
        <v>0</v>
      </c>
      <c r="H442" s="1" t="s">
        <v>19</v>
      </c>
      <c r="I442" s="1" t="s">
        <v>272</v>
      </c>
      <c r="J442" s="1">
        <v>292</v>
      </c>
      <c r="K442" s="56">
        <f t="shared" si="43"/>
        <v>365</v>
      </c>
      <c r="L442" s="1">
        <f>SUM(E442,J442,J443)</f>
        <v>2532</v>
      </c>
      <c r="M442" s="1">
        <v>1793</v>
      </c>
    </row>
    <row r="443" spans="6:11" s="1" customFormat="1" ht="12.75">
      <c r="F443" s="39"/>
      <c r="G443" s="77"/>
      <c r="I443" s="1" t="s">
        <v>408</v>
      </c>
      <c r="J443" s="1">
        <v>292</v>
      </c>
      <c r="K443" s="56">
        <f t="shared" si="43"/>
        <v>0</v>
      </c>
    </row>
    <row r="444" spans="1:11" s="1" customFormat="1" ht="12.75">
      <c r="A444" s="1">
        <v>3</v>
      </c>
      <c r="B444" s="1">
        <v>23015</v>
      </c>
      <c r="C444" s="9" t="s">
        <v>414</v>
      </c>
      <c r="D444" s="1" t="s">
        <v>415</v>
      </c>
      <c r="E444" s="1">
        <v>1829</v>
      </c>
      <c r="F444" s="39">
        <f>SUM(E444*1.25)</f>
        <v>2286.25</v>
      </c>
      <c r="G444" s="77">
        <v>0</v>
      </c>
      <c r="H444" s="1" t="s">
        <v>19</v>
      </c>
      <c r="I444" s="1" t="s">
        <v>272</v>
      </c>
      <c r="J444" s="1">
        <v>274</v>
      </c>
      <c r="K444" s="56">
        <f t="shared" si="43"/>
        <v>343</v>
      </c>
    </row>
    <row r="445" spans="1:13" s="1" customFormat="1" ht="12.75">
      <c r="A445" s="1">
        <v>4</v>
      </c>
      <c r="B445" s="1">
        <v>23016</v>
      </c>
      <c r="C445" s="9" t="s">
        <v>416</v>
      </c>
      <c r="D445" s="1" t="s">
        <v>417</v>
      </c>
      <c r="E445" s="1">
        <v>1857</v>
      </c>
      <c r="F445" s="39">
        <f>SUM(E445*1.25)</f>
        <v>2321.25</v>
      </c>
      <c r="G445" s="77">
        <v>0</v>
      </c>
      <c r="H445" s="1" t="s">
        <v>19</v>
      </c>
      <c r="I445" s="1" t="s">
        <v>272</v>
      </c>
      <c r="J445" s="1">
        <v>279</v>
      </c>
      <c r="K445" s="56">
        <f t="shared" si="43"/>
        <v>348</v>
      </c>
      <c r="L445" s="1">
        <f>SUM(E445,J445,J446)</f>
        <v>2415</v>
      </c>
      <c r="M445" s="1">
        <v>1504</v>
      </c>
    </row>
    <row r="446" spans="3:11" s="1" customFormat="1" ht="12.75">
      <c r="C446" s="9"/>
      <c r="F446" s="39"/>
      <c r="G446" s="77"/>
      <c r="I446" s="1" t="s">
        <v>408</v>
      </c>
      <c r="J446" s="1">
        <v>279</v>
      </c>
      <c r="K446" s="56">
        <f t="shared" si="43"/>
        <v>0</v>
      </c>
    </row>
    <row r="447" spans="1:13" s="1" customFormat="1" ht="12.75">
      <c r="A447" s="1">
        <v>5</v>
      </c>
      <c r="B447" s="1">
        <v>580</v>
      </c>
      <c r="C447" s="9" t="s">
        <v>418</v>
      </c>
      <c r="D447" s="1" t="s">
        <v>372</v>
      </c>
      <c r="E447" s="1">
        <v>1770</v>
      </c>
      <c r="F447" s="39">
        <f>SUM(E447*1.25)</f>
        <v>2212.5</v>
      </c>
      <c r="G447" s="77">
        <v>0</v>
      </c>
      <c r="I447" s="1" t="s">
        <v>272</v>
      </c>
      <c r="J447" s="1">
        <v>266</v>
      </c>
      <c r="K447" s="56">
        <f t="shared" si="43"/>
        <v>332</v>
      </c>
      <c r="L447" s="1">
        <f>SUM(E447,J447,J448)</f>
        <v>2479</v>
      </c>
      <c r="M447" s="1">
        <v>1609</v>
      </c>
    </row>
    <row r="448" spans="3:11" s="1" customFormat="1" ht="12.75">
      <c r="C448" s="9"/>
      <c r="F448" s="39"/>
      <c r="G448" s="77"/>
      <c r="I448" s="1" t="s">
        <v>288</v>
      </c>
      <c r="J448" s="1">
        <v>443</v>
      </c>
      <c r="K448" s="56">
        <f t="shared" si="43"/>
        <v>0</v>
      </c>
    </row>
    <row r="449" spans="1:13" s="1" customFormat="1" ht="12.75">
      <c r="A449" s="1">
        <v>6</v>
      </c>
      <c r="B449" s="1">
        <v>452</v>
      </c>
      <c r="C449" s="9" t="s">
        <v>419</v>
      </c>
      <c r="D449" s="1" t="s">
        <v>344</v>
      </c>
      <c r="E449" s="1">
        <v>1949</v>
      </c>
      <c r="F449" s="39">
        <f>SUM(E449*1.25)</f>
        <v>2436.25</v>
      </c>
      <c r="G449" s="77">
        <v>0</v>
      </c>
      <c r="I449" s="1" t="s">
        <v>272</v>
      </c>
      <c r="J449" s="1">
        <v>292</v>
      </c>
      <c r="K449" s="56">
        <f t="shared" si="43"/>
        <v>365</v>
      </c>
      <c r="L449" s="1">
        <f>SUM(E449,J449)</f>
        <v>2241</v>
      </c>
      <c r="M449" s="1">
        <v>1599</v>
      </c>
    </row>
    <row r="450" spans="5:6" ht="12.75">
      <c r="E450" s="36">
        <f>SUM(E440:E449)</f>
        <v>11827</v>
      </c>
      <c r="F450" s="63">
        <f>SUM(F440:F449)</f>
        <v>14783.75</v>
      </c>
    </row>
    <row r="451" spans="1:9" ht="12.75">
      <c r="A451" s="146" t="s">
        <v>420</v>
      </c>
      <c r="B451" s="146"/>
      <c r="C451" s="146"/>
      <c r="D451" s="146"/>
      <c r="E451" s="146"/>
      <c r="F451" s="146"/>
      <c r="G451" s="146"/>
      <c r="H451" s="146"/>
      <c r="I451" s="146"/>
    </row>
    <row r="452" spans="1:13" s="3" customFormat="1" ht="12.75">
      <c r="A452" s="147" t="s">
        <v>274</v>
      </c>
      <c r="B452" s="3" t="s">
        <v>227</v>
      </c>
      <c r="C452" s="152" t="s">
        <v>223</v>
      </c>
      <c r="D452" s="3" t="s">
        <v>13</v>
      </c>
      <c r="E452" s="154" t="s">
        <v>224</v>
      </c>
      <c r="F452" s="37"/>
      <c r="G452" s="75" t="s">
        <v>229</v>
      </c>
      <c r="H452" s="3" t="s">
        <v>14</v>
      </c>
      <c r="I452" s="154" t="s">
        <v>15</v>
      </c>
      <c r="J452" s="147" t="s">
        <v>578</v>
      </c>
      <c r="K452" s="34"/>
      <c r="L452" s="144" t="s">
        <v>231</v>
      </c>
      <c r="M452" s="144" t="s">
        <v>221</v>
      </c>
    </row>
    <row r="453" spans="1:13" s="4" customFormat="1" ht="12.75">
      <c r="A453" s="148"/>
      <c r="B453" s="4" t="s">
        <v>228</v>
      </c>
      <c r="C453" s="153"/>
      <c r="D453" s="4" t="s">
        <v>16</v>
      </c>
      <c r="E453" s="155"/>
      <c r="F453" s="38"/>
      <c r="G453" s="76" t="s">
        <v>230</v>
      </c>
      <c r="H453" s="4" t="s">
        <v>17</v>
      </c>
      <c r="I453" s="155"/>
      <c r="J453" s="148"/>
      <c r="K453" s="35"/>
      <c r="L453" s="144"/>
      <c r="M453" s="144"/>
    </row>
    <row r="454" spans="1:12" s="1" customFormat="1" ht="12.75">
      <c r="A454" s="1">
        <v>1</v>
      </c>
      <c r="B454" s="1">
        <v>4310</v>
      </c>
      <c r="C454" s="16" t="s">
        <v>421</v>
      </c>
      <c r="D454" s="1" t="s">
        <v>350</v>
      </c>
      <c r="E454" s="1">
        <v>2314</v>
      </c>
      <c r="F454" s="39">
        <f>SUM(E454*1.25)</f>
        <v>2892.5</v>
      </c>
      <c r="G454" s="77">
        <v>0</v>
      </c>
      <c r="H454" s="1" t="s">
        <v>18</v>
      </c>
      <c r="I454" s="1" t="s">
        <v>272</v>
      </c>
      <c r="J454" s="1">
        <v>347</v>
      </c>
      <c r="K454" s="56">
        <f aca="true" t="shared" si="44" ref="K454:K462">ROUND(0.15*F454,0)</f>
        <v>434</v>
      </c>
      <c r="L454" s="1">
        <f>SUM(E454,J454)</f>
        <v>2661</v>
      </c>
    </row>
    <row r="455" spans="1:13" s="1" customFormat="1" ht="12.75">
      <c r="A455" s="1">
        <v>2</v>
      </c>
      <c r="B455" s="1">
        <v>2014</v>
      </c>
      <c r="C455" s="9" t="s">
        <v>422</v>
      </c>
      <c r="D455" s="1" t="s">
        <v>301</v>
      </c>
      <c r="E455" s="1">
        <v>1948</v>
      </c>
      <c r="F455" s="39">
        <f>SUM(E455*1.25)</f>
        <v>2435</v>
      </c>
      <c r="G455" s="77">
        <v>0</v>
      </c>
      <c r="H455" s="1" t="s">
        <v>19</v>
      </c>
      <c r="I455" s="1" t="s">
        <v>272</v>
      </c>
      <c r="J455" s="1">
        <v>292</v>
      </c>
      <c r="K455" s="56">
        <f t="shared" si="44"/>
        <v>365</v>
      </c>
      <c r="L455" s="1">
        <f>SUM(E455,J455,J456)</f>
        <v>2532</v>
      </c>
      <c r="M455" s="1">
        <v>1795</v>
      </c>
    </row>
    <row r="456" spans="3:11" s="1" customFormat="1" ht="12.75">
      <c r="C456" s="9"/>
      <c r="F456" s="39"/>
      <c r="G456" s="77"/>
      <c r="I456" s="1" t="s">
        <v>408</v>
      </c>
      <c r="J456" s="1">
        <v>292</v>
      </c>
      <c r="K456" s="56">
        <f t="shared" si="44"/>
        <v>0</v>
      </c>
    </row>
    <row r="457" spans="1:13" s="1" customFormat="1" ht="12.75">
      <c r="A457" s="1">
        <v>3</v>
      </c>
      <c r="B457" s="1">
        <v>635</v>
      </c>
      <c r="C457" s="9" t="s">
        <v>423</v>
      </c>
      <c r="D457" s="1" t="s">
        <v>332</v>
      </c>
      <c r="E457" s="1">
        <v>1770</v>
      </c>
      <c r="F457" s="39">
        <f>SUM(E457*1.25)</f>
        <v>2212.5</v>
      </c>
      <c r="G457" s="77">
        <v>0</v>
      </c>
      <c r="H457" s="1" t="s">
        <v>19</v>
      </c>
      <c r="I457" s="1" t="s">
        <v>272</v>
      </c>
      <c r="J457" s="1">
        <v>266</v>
      </c>
      <c r="K457" s="56">
        <f t="shared" si="44"/>
        <v>332</v>
      </c>
      <c r="L457" s="1">
        <f>SUM(E457,J457,J458)</f>
        <v>2302</v>
      </c>
      <c r="M457" s="1">
        <v>1644</v>
      </c>
    </row>
    <row r="458" spans="3:11" s="1" customFormat="1" ht="12.75">
      <c r="C458" s="9"/>
      <c r="F458" s="39"/>
      <c r="G458" s="77"/>
      <c r="I458" s="1" t="s">
        <v>408</v>
      </c>
      <c r="J458" s="1">
        <v>266</v>
      </c>
      <c r="K458" s="56">
        <f t="shared" si="44"/>
        <v>0</v>
      </c>
    </row>
    <row r="459" spans="1:13" s="1" customFormat="1" ht="12.75">
      <c r="A459" s="1">
        <v>4</v>
      </c>
      <c r="B459" s="1">
        <v>11077</v>
      </c>
      <c r="C459" s="9" t="s">
        <v>424</v>
      </c>
      <c r="D459" s="1" t="s">
        <v>216</v>
      </c>
      <c r="E459" s="1">
        <v>2087</v>
      </c>
      <c r="F459" s="39">
        <f>SUM(E459*1.25)</f>
        <v>2608.75</v>
      </c>
      <c r="G459" s="77">
        <v>0</v>
      </c>
      <c r="I459" s="1" t="s">
        <v>272</v>
      </c>
      <c r="J459" s="1">
        <v>313</v>
      </c>
      <c r="K459" s="56">
        <f t="shared" si="44"/>
        <v>391</v>
      </c>
      <c r="L459" s="1">
        <f>SUM(E459,J459)</f>
        <v>2400</v>
      </c>
      <c r="M459" s="1">
        <v>1703</v>
      </c>
    </row>
    <row r="460" spans="1:13" s="1" customFormat="1" ht="12.75">
      <c r="A460" s="1">
        <v>5</v>
      </c>
      <c r="B460" s="1">
        <v>651</v>
      </c>
      <c r="C460" s="16" t="s">
        <v>425</v>
      </c>
      <c r="D460" s="1" t="s">
        <v>426</v>
      </c>
      <c r="E460" s="1">
        <v>2007</v>
      </c>
      <c r="F460" s="39">
        <f>SUM(E460*1.25)</f>
        <v>2508.75</v>
      </c>
      <c r="G460" s="77">
        <v>0</v>
      </c>
      <c r="I460" s="1" t="s">
        <v>272</v>
      </c>
      <c r="J460" s="1">
        <v>301</v>
      </c>
      <c r="K460" s="56">
        <f t="shared" si="44"/>
        <v>376</v>
      </c>
      <c r="L460" s="1">
        <f>SUM(E460,J460,J461)</f>
        <v>2609</v>
      </c>
      <c r="M460" s="1">
        <v>1865</v>
      </c>
    </row>
    <row r="461" spans="3:11" s="1" customFormat="1" ht="12.75">
      <c r="C461" s="16"/>
      <c r="F461" s="39"/>
      <c r="G461" s="77"/>
      <c r="I461" s="1" t="s">
        <v>408</v>
      </c>
      <c r="J461" s="1">
        <v>301</v>
      </c>
      <c r="K461" s="56">
        <f t="shared" si="44"/>
        <v>0</v>
      </c>
    </row>
    <row r="462" spans="1:13" s="1" customFormat="1" ht="12.75">
      <c r="A462" s="1">
        <v>6</v>
      </c>
      <c r="B462" s="1">
        <v>567</v>
      </c>
      <c r="C462" s="1" t="s">
        <v>427</v>
      </c>
      <c r="D462" s="1" t="s">
        <v>428</v>
      </c>
      <c r="E462" s="1">
        <v>1906</v>
      </c>
      <c r="F462" s="39">
        <f>SUM(E462*1.25)</f>
        <v>2382.5</v>
      </c>
      <c r="G462" s="77">
        <v>0</v>
      </c>
      <c r="I462" s="1" t="s">
        <v>272</v>
      </c>
      <c r="J462" s="1">
        <v>286</v>
      </c>
      <c r="K462" s="56">
        <f t="shared" si="44"/>
        <v>357</v>
      </c>
      <c r="L462" s="1">
        <f>SUM(E462,J462)</f>
        <v>2192</v>
      </c>
      <c r="M462" s="1">
        <v>1566</v>
      </c>
    </row>
    <row r="463" spans="5:6" ht="12.75">
      <c r="E463" s="36">
        <f>SUM(E454:E462)</f>
        <v>12032</v>
      </c>
      <c r="F463" s="63">
        <f>SUM(F454:F462)</f>
        <v>15040</v>
      </c>
    </row>
    <row r="464" spans="2:13" ht="12.75">
      <c r="B464" s="146" t="s">
        <v>429</v>
      </c>
      <c r="C464" s="146"/>
      <c r="D464" s="146"/>
      <c r="E464" s="146"/>
      <c r="F464" s="146"/>
      <c r="G464" s="146"/>
      <c r="H464" s="146"/>
      <c r="I464" s="146"/>
      <c r="J464" s="146"/>
      <c r="K464" s="146"/>
      <c r="L464" s="146"/>
      <c r="M464" s="146"/>
    </row>
    <row r="465" spans="1:13" s="3" customFormat="1" ht="12.75">
      <c r="A465" s="147" t="s">
        <v>274</v>
      </c>
      <c r="B465" s="3" t="s">
        <v>227</v>
      </c>
      <c r="C465" s="152" t="s">
        <v>223</v>
      </c>
      <c r="D465" s="3" t="s">
        <v>13</v>
      </c>
      <c r="E465" s="154" t="s">
        <v>224</v>
      </c>
      <c r="F465" s="37"/>
      <c r="G465" s="75" t="s">
        <v>229</v>
      </c>
      <c r="H465" s="3" t="s">
        <v>14</v>
      </c>
      <c r="I465" s="154" t="s">
        <v>15</v>
      </c>
      <c r="J465" s="147" t="s">
        <v>578</v>
      </c>
      <c r="K465" s="34"/>
      <c r="L465" s="144" t="s">
        <v>231</v>
      </c>
      <c r="M465" s="144" t="s">
        <v>221</v>
      </c>
    </row>
    <row r="466" spans="1:13" s="4" customFormat="1" ht="12.75">
      <c r="A466" s="148"/>
      <c r="B466" s="4" t="s">
        <v>228</v>
      </c>
      <c r="C466" s="153"/>
      <c r="D466" s="4" t="s">
        <v>16</v>
      </c>
      <c r="E466" s="155"/>
      <c r="F466" s="38"/>
      <c r="G466" s="76" t="s">
        <v>230</v>
      </c>
      <c r="H466" s="4" t="s">
        <v>17</v>
      </c>
      <c r="I466" s="155"/>
      <c r="J466" s="148"/>
      <c r="K466" s="35"/>
      <c r="L466" s="144"/>
      <c r="M466" s="144"/>
    </row>
    <row r="467" spans="1:12" s="1" customFormat="1" ht="12.75">
      <c r="A467" s="1">
        <v>1</v>
      </c>
      <c r="B467" s="1">
        <v>77028</v>
      </c>
      <c r="C467" s="1" t="s">
        <v>430</v>
      </c>
      <c r="D467" s="1" t="s">
        <v>350</v>
      </c>
      <c r="E467" s="1">
        <v>2777</v>
      </c>
      <c r="F467" s="39">
        <f>SUM(E467*1.25)</f>
        <v>3471.25</v>
      </c>
      <c r="G467" s="77">
        <v>0</v>
      </c>
      <c r="H467" s="1" t="s">
        <v>18</v>
      </c>
      <c r="I467" s="1" t="s">
        <v>272</v>
      </c>
      <c r="J467" s="1">
        <v>417</v>
      </c>
      <c r="K467" s="56">
        <f aca="true" t="shared" si="45" ref="K467:K485">ROUND(0.15*F467,0)</f>
        <v>521</v>
      </c>
      <c r="L467" s="1">
        <f>SUM(E467+J467)</f>
        <v>3194</v>
      </c>
    </row>
    <row r="468" spans="1:13" s="1" customFormat="1" ht="12.75">
      <c r="A468" s="1">
        <v>2</v>
      </c>
      <c r="B468" s="1">
        <v>642</v>
      </c>
      <c r="C468" s="1" t="s">
        <v>431</v>
      </c>
      <c r="D468" s="1" t="s">
        <v>163</v>
      </c>
      <c r="E468" s="1">
        <v>2388</v>
      </c>
      <c r="F468" s="39">
        <f>SUM(E468*1.25)</f>
        <v>2985</v>
      </c>
      <c r="G468" s="77">
        <v>0</v>
      </c>
      <c r="H468" s="1" t="s">
        <v>18</v>
      </c>
      <c r="I468" s="1" t="s">
        <v>272</v>
      </c>
      <c r="J468" s="1">
        <v>358</v>
      </c>
      <c r="K468" s="56">
        <f t="shared" si="45"/>
        <v>448</v>
      </c>
      <c r="L468" s="1">
        <f>SUM(E468+J468+J469)</f>
        <v>3424</v>
      </c>
      <c r="M468" s="1">
        <v>1938</v>
      </c>
    </row>
    <row r="469" spans="6:11" s="1" customFormat="1" ht="12.75">
      <c r="F469" s="39"/>
      <c r="G469" s="77"/>
      <c r="I469" s="1" t="s">
        <v>288</v>
      </c>
      <c r="J469" s="1">
        <v>678</v>
      </c>
      <c r="K469" s="56">
        <f t="shared" si="45"/>
        <v>0</v>
      </c>
    </row>
    <row r="470" spans="1:13" s="1" customFormat="1" ht="12.75">
      <c r="A470" s="1">
        <v>3</v>
      </c>
      <c r="B470" s="1">
        <v>2021</v>
      </c>
      <c r="C470" s="1" t="s">
        <v>432</v>
      </c>
      <c r="D470" s="1" t="s">
        <v>301</v>
      </c>
      <c r="E470" s="1">
        <v>1948</v>
      </c>
      <c r="F470" s="39">
        <f aca="true" t="shared" si="46" ref="F470:F475">SUM(E470*1.25)</f>
        <v>2435</v>
      </c>
      <c r="G470" s="77">
        <v>0</v>
      </c>
      <c r="H470" s="1" t="s">
        <v>19</v>
      </c>
      <c r="I470" s="1" t="s">
        <v>272</v>
      </c>
      <c r="J470" s="1">
        <v>292</v>
      </c>
      <c r="K470" s="56">
        <f t="shared" si="45"/>
        <v>365</v>
      </c>
      <c r="L470" s="1">
        <f>SUM(E470+J470)</f>
        <v>2240</v>
      </c>
      <c r="M470" s="1">
        <v>1598</v>
      </c>
    </row>
    <row r="471" spans="1:13" s="1" customFormat="1" ht="12.75">
      <c r="A471" s="1">
        <v>4</v>
      </c>
      <c r="B471" s="1">
        <v>2040</v>
      </c>
      <c r="C471" s="1" t="s">
        <v>433</v>
      </c>
      <c r="D471" s="1" t="s">
        <v>301</v>
      </c>
      <c r="E471" s="1">
        <v>1948</v>
      </c>
      <c r="F471" s="39">
        <f t="shared" si="46"/>
        <v>2435</v>
      </c>
      <c r="G471" s="77">
        <v>0</v>
      </c>
      <c r="H471" s="1" t="s">
        <v>19</v>
      </c>
      <c r="I471" s="1" t="s">
        <v>272</v>
      </c>
      <c r="J471" s="1">
        <v>292</v>
      </c>
      <c r="K471" s="56">
        <f t="shared" si="45"/>
        <v>365</v>
      </c>
      <c r="L471" s="1">
        <f>SUM(E471+J471)</f>
        <v>2240</v>
      </c>
      <c r="M471" s="1">
        <v>1598</v>
      </c>
    </row>
    <row r="472" spans="1:13" s="1" customFormat="1" ht="12.75">
      <c r="A472" s="1">
        <v>5</v>
      </c>
      <c r="B472" s="1">
        <v>11019</v>
      </c>
      <c r="C472" s="1" t="s">
        <v>434</v>
      </c>
      <c r="D472" s="1" t="s">
        <v>301</v>
      </c>
      <c r="E472" s="1">
        <v>1948</v>
      </c>
      <c r="F472" s="39">
        <f t="shared" si="46"/>
        <v>2435</v>
      </c>
      <c r="G472" s="77">
        <v>0</v>
      </c>
      <c r="H472" s="1" t="s">
        <v>19</v>
      </c>
      <c r="I472" s="1" t="s">
        <v>272</v>
      </c>
      <c r="J472" s="1">
        <v>292</v>
      </c>
      <c r="K472" s="56">
        <f t="shared" si="45"/>
        <v>365</v>
      </c>
      <c r="L472" s="1">
        <f>SUM(E472+J472)</f>
        <v>2240</v>
      </c>
      <c r="M472" s="1">
        <v>1598</v>
      </c>
    </row>
    <row r="473" spans="1:13" s="1" customFormat="1" ht="12.75">
      <c r="A473" s="1">
        <v>6</v>
      </c>
      <c r="B473" s="1">
        <v>2106</v>
      </c>
      <c r="C473" s="1" t="s">
        <v>435</v>
      </c>
      <c r="D473" s="1" t="s">
        <v>218</v>
      </c>
      <c r="E473" s="1">
        <v>1814</v>
      </c>
      <c r="F473" s="39">
        <f t="shared" si="46"/>
        <v>2267.5</v>
      </c>
      <c r="G473" s="77">
        <v>0</v>
      </c>
      <c r="H473" s="1" t="s">
        <v>19</v>
      </c>
      <c r="I473" s="1" t="s">
        <v>272</v>
      </c>
      <c r="J473" s="1">
        <v>272</v>
      </c>
      <c r="K473" s="56">
        <f t="shared" si="45"/>
        <v>340</v>
      </c>
      <c r="L473" s="1">
        <f>SUM(E473+J473)</f>
        <v>2086</v>
      </c>
      <c r="M473" s="1">
        <v>1496</v>
      </c>
    </row>
    <row r="474" spans="1:13" s="1" customFormat="1" ht="12.75">
      <c r="A474" s="1">
        <v>7</v>
      </c>
      <c r="B474" s="1">
        <v>2004</v>
      </c>
      <c r="C474" s="1" t="s">
        <v>436</v>
      </c>
      <c r="D474" s="1" t="s">
        <v>417</v>
      </c>
      <c r="E474" s="1">
        <v>1857</v>
      </c>
      <c r="F474" s="39">
        <f t="shared" si="46"/>
        <v>2321.25</v>
      </c>
      <c r="G474" s="77">
        <v>0</v>
      </c>
      <c r="H474" s="1" t="s">
        <v>19</v>
      </c>
      <c r="I474" s="1" t="s">
        <v>272</v>
      </c>
      <c r="J474" s="1">
        <v>279</v>
      </c>
      <c r="K474" s="56">
        <f t="shared" si="45"/>
        <v>348</v>
      </c>
      <c r="L474" s="1">
        <f>SUM(E474+J474)</f>
        <v>2136</v>
      </c>
      <c r="M474" s="1">
        <v>1528</v>
      </c>
    </row>
    <row r="475" spans="1:13" s="1" customFormat="1" ht="12.75">
      <c r="A475" s="1">
        <v>8</v>
      </c>
      <c r="B475" s="1">
        <v>2113</v>
      </c>
      <c r="C475" s="1" t="s">
        <v>437</v>
      </c>
      <c r="D475" s="1" t="s">
        <v>438</v>
      </c>
      <c r="E475" s="1">
        <v>1727</v>
      </c>
      <c r="F475" s="39">
        <f t="shared" si="46"/>
        <v>2158.75</v>
      </c>
      <c r="G475" s="77">
        <v>0</v>
      </c>
      <c r="H475" s="1" t="s">
        <v>19</v>
      </c>
      <c r="I475" s="1" t="s">
        <v>272</v>
      </c>
      <c r="J475" s="1">
        <v>259</v>
      </c>
      <c r="K475" s="56">
        <f t="shared" si="45"/>
        <v>324</v>
      </c>
      <c r="L475" s="1">
        <f>SUM(E475+J475+J476)</f>
        <v>2373</v>
      </c>
      <c r="M475" s="1">
        <v>1426</v>
      </c>
    </row>
    <row r="476" spans="6:11" s="1" customFormat="1" ht="12.75">
      <c r="F476" s="39"/>
      <c r="G476" s="77"/>
      <c r="I476" s="1" t="s">
        <v>288</v>
      </c>
      <c r="J476" s="1">
        <v>387</v>
      </c>
      <c r="K476" s="56">
        <f t="shared" si="45"/>
        <v>0</v>
      </c>
    </row>
    <row r="477" spans="1:13" s="1" customFormat="1" ht="12.75">
      <c r="A477" s="1">
        <v>9</v>
      </c>
      <c r="B477" s="1">
        <v>540</v>
      </c>
      <c r="C477" s="1" t="s">
        <v>439</v>
      </c>
      <c r="D477" s="1" t="s">
        <v>372</v>
      </c>
      <c r="E477" s="1">
        <v>1770</v>
      </c>
      <c r="F477" s="39">
        <f>SUM(E477*1.25)</f>
        <v>2212.5</v>
      </c>
      <c r="G477" s="77">
        <v>0</v>
      </c>
      <c r="I477" s="1" t="s">
        <v>272</v>
      </c>
      <c r="J477" s="1">
        <v>266</v>
      </c>
      <c r="K477" s="56">
        <f t="shared" si="45"/>
        <v>332</v>
      </c>
      <c r="L477" s="1">
        <f>SUM(E477+J477+J478)</f>
        <v>2479</v>
      </c>
      <c r="M477" s="1">
        <v>1612</v>
      </c>
    </row>
    <row r="478" spans="6:11" s="1" customFormat="1" ht="12.75">
      <c r="F478" s="39"/>
      <c r="G478" s="77"/>
      <c r="I478" s="1" t="s">
        <v>288</v>
      </c>
      <c r="J478" s="1">
        <v>443</v>
      </c>
      <c r="K478" s="56">
        <f t="shared" si="45"/>
        <v>0</v>
      </c>
    </row>
    <row r="479" spans="1:13" s="1" customFormat="1" ht="12.75">
      <c r="A479" s="1">
        <v>10</v>
      </c>
      <c r="B479" s="1">
        <v>655</v>
      </c>
      <c r="C479" s="1" t="s">
        <v>440</v>
      </c>
      <c r="D479" s="1" t="s">
        <v>216</v>
      </c>
      <c r="E479" s="1">
        <v>2087</v>
      </c>
      <c r="F479" s="39">
        <f aca="true" t="shared" si="47" ref="F479:F484">SUM(E479*1.25)</f>
        <v>2608.75</v>
      </c>
      <c r="G479" s="77">
        <v>0</v>
      </c>
      <c r="I479" s="1" t="s">
        <v>272</v>
      </c>
      <c r="J479" s="1">
        <v>313</v>
      </c>
      <c r="K479" s="56">
        <f t="shared" si="45"/>
        <v>391</v>
      </c>
      <c r="L479" s="1">
        <f aca="true" t="shared" si="48" ref="L479:L484">SUM(E479+J479)</f>
        <v>2400</v>
      </c>
      <c r="M479" s="1">
        <v>1704</v>
      </c>
    </row>
    <row r="480" spans="1:13" s="1" customFormat="1" ht="12.75">
      <c r="A480" s="1">
        <v>11</v>
      </c>
      <c r="B480" s="1">
        <v>2055</v>
      </c>
      <c r="C480" s="1" t="s">
        <v>441</v>
      </c>
      <c r="D480" s="1" t="s">
        <v>442</v>
      </c>
      <c r="E480" s="1">
        <v>2007</v>
      </c>
      <c r="F480" s="39">
        <f t="shared" si="47"/>
        <v>2508.75</v>
      </c>
      <c r="G480" s="77">
        <v>0</v>
      </c>
      <c r="I480" s="1" t="s">
        <v>272</v>
      </c>
      <c r="J480" s="1">
        <v>301</v>
      </c>
      <c r="K480" s="56">
        <f t="shared" si="45"/>
        <v>376</v>
      </c>
      <c r="L480" s="1">
        <f t="shared" si="48"/>
        <v>2308</v>
      </c>
      <c r="M480" s="1">
        <v>1642</v>
      </c>
    </row>
    <row r="481" spans="1:13" s="1" customFormat="1" ht="12.75">
      <c r="A481" s="1">
        <v>12</v>
      </c>
      <c r="B481" s="1">
        <v>2104</v>
      </c>
      <c r="C481" s="1" t="s">
        <v>443</v>
      </c>
      <c r="D481" s="1" t="s">
        <v>279</v>
      </c>
      <c r="E481" s="1">
        <v>2007</v>
      </c>
      <c r="F481" s="39">
        <f t="shared" si="47"/>
        <v>2508.75</v>
      </c>
      <c r="G481" s="77">
        <v>0</v>
      </c>
      <c r="I481" s="1" t="s">
        <v>272</v>
      </c>
      <c r="J481" s="1">
        <v>301</v>
      </c>
      <c r="K481" s="56">
        <f t="shared" si="45"/>
        <v>376</v>
      </c>
      <c r="L481" s="1">
        <f t="shared" si="48"/>
        <v>2308</v>
      </c>
      <c r="M481" s="1">
        <v>1642</v>
      </c>
    </row>
    <row r="482" spans="1:13" s="1" customFormat="1" ht="12.75">
      <c r="A482" s="1">
        <v>13</v>
      </c>
      <c r="B482" s="1">
        <v>2023</v>
      </c>
      <c r="C482" s="1" t="s">
        <v>444</v>
      </c>
      <c r="D482" s="1" t="s">
        <v>281</v>
      </c>
      <c r="E482" s="1">
        <v>1916</v>
      </c>
      <c r="F482" s="39">
        <f t="shared" si="47"/>
        <v>2395</v>
      </c>
      <c r="G482" s="77">
        <v>0</v>
      </c>
      <c r="I482" s="1" t="s">
        <v>272</v>
      </c>
      <c r="J482" s="1">
        <v>287</v>
      </c>
      <c r="K482" s="56">
        <f t="shared" si="45"/>
        <v>359</v>
      </c>
      <c r="L482" s="1">
        <f t="shared" si="48"/>
        <v>2203</v>
      </c>
      <c r="M482" s="1">
        <v>1582</v>
      </c>
    </row>
    <row r="483" spans="1:13" s="1" customFormat="1" ht="12.75">
      <c r="A483" s="1">
        <v>14</v>
      </c>
      <c r="B483" s="1">
        <v>2109</v>
      </c>
      <c r="C483" s="1" t="s">
        <v>445</v>
      </c>
      <c r="D483" s="1" t="s">
        <v>446</v>
      </c>
      <c r="E483" s="1">
        <v>1762</v>
      </c>
      <c r="F483" s="39">
        <f t="shared" si="47"/>
        <v>2202.5</v>
      </c>
      <c r="G483" s="77">
        <v>0</v>
      </c>
      <c r="I483" s="1" t="s">
        <v>272</v>
      </c>
      <c r="J483" s="1">
        <v>264</v>
      </c>
      <c r="K483" s="56">
        <f t="shared" si="45"/>
        <v>330</v>
      </c>
      <c r="L483" s="1">
        <f t="shared" si="48"/>
        <v>2026</v>
      </c>
      <c r="M483" s="1">
        <v>1464</v>
      </c>
    </row>
    <row r="484" spans="1:13" s="1" customFormat="1" ht="12.75">
      <c r="A484" s="1">
        <v>15</v>
      </c>
      <c r="B484" s="1">
        <v>2111</v>
      </c>
      <c r="C484" s="1" t="s">
        <v>447</v>
      </c>
      <c r="D484" s="1" t="s">
        <v>446</v>
      </c>
      <c r="E484" s="1">
        <v>1762</v>
      </c>
      <c r="F484" s="39">
        <f t="shared" si="47"/>
        <v>2202.5</v>
      </c>
      <c r="G484" s="77">
        <v>0</v>
      </c>
      <c r="I484" s="1" t="s">
        <v>272</v>
      </c>
      <c r="J484" s="1">
        <v>264</v>
      </c>
      <c r="K484" s="56">
        <f t="shared" si="45"/>
        <v>330</v>
      </c>
      <c r="L484" s="1">
        <f t="shared" si="48"/>
        <v>2026</v>
      </c>
      <c r="M484" s="1">
        <v>1454</v>
      </c>
    </row>
    <row r="485" spans="5:11" ht="12.75">
      <c r="E485" s="36">
        <f>SUM(E467:E484)</f>
        <v>29718</v>
      </c>
      <c r="F485" s="63">
        <f>SUM(F467:F484)</f>
        <v>37147.5</v>
      </c>
      <c r="K485" s="68">
        <f t="shared" si="45"/>
        <v>5572</v>
      </c>
    </row>
    <row r="486" spans="2:13" ht="12.75">
      <c r="B486" s="146" t="s">
        <v>448</v>
      </c>
      <c r="C486" s="146"/>
      <c r="D486" s="146"/>
      <c r="E486" s="146"/>
      <c r="F486" s="146"/>
      <c r="G486" s="146"/>
      <c r="H486" s="146"/>
      <c r="I486" s="146"/>
      <c r="J486" s="146"/>
      <c r="K486" s="146"/>
      <c r="L486" s="146"/>
      <c r="M486" s="146"/>
    </row>
    <row r="487" spans="1:13" s="3" customFormat="1" ht="12.75">
      <c r="A487" s="147" t="s">
        <v>274</v>
      </c>
      <c r="B487" s="3" t="s">
        <v>227</v>
      </c>
      <c r="C487" s="152" t="s">
        <v>223</v>
      </c>
      <c r="D487" s="3" t="s">
        <v>13</v>
      </c>
      <c r="E487" s="154" t="s">
        <v>224</v>
      </c>
      <c r="F487" s="37"/>
      <c r="G487" s="75" t="s">
        <v>229</v>
      </c>
      <c r="H487" s="3" t="s">
        <v>14</v>
      </c>
      <c r="I487" s="154" t="s">
        <v>15</v>
      </c>
      <c r="J487" s="147" t="s">
        <v>578</v>
      </c>
      <c r="K487" s="34"/>
      <c r="L487" s="144" t="s">
        <v>231</v>
      </c>
      <c r="M487" s="144" t="s">
        <v>221</v>
      </c>
    </row>
    <row r="488" spans="1:13" s="4" customFormat="1" ht="12.75">
      <c r="A488" s="148"/>
      <c r="B488" s="4" t="s">
        <v>228</v>
      </c>
      <c r="C488" s="153"/>
      <c r="D488" s="4" t="s">
        <v>16</v>
      </c>
      <c r="E488" s="155"/>
      <c r="F488" s="38"/>
      <c r="G488" s="76" t="s">
        <v>230</v>
      </c>
      <c r="H488" s="4" t="s">
        <v>17</v>
      </c>
      <c r="I488" s="155"/>
      <c r="J488" s="148"/>
      <c r="K488" s="35"/>
      <c r="L488" s="144"/>
      <c r="M488" s="144"/>
    </row>
    <row r="489" spans="1:13" s="1" customFormat="1" ht="12.75">
      <c r="A489" s="1">
        <v>1</v>
      </c>
      <c r="B489" s="1">
        <v>2093</v>
      </c>
      <c r="C489" s="1" t="s">
        <v>449</v>
      </c>
      <c r="D489" s="1" t="s">
        <v>163</v>
      </c>
      <c r="E489" s="1">
        <v>2388</v>
      </c>
      <c r="F489" s="39">
        <f>SUM(E489*1.25)</f>
        <v>2985</v>
      </c>
      <c r="G489" s="77">
        <v>0</v>
      </c>
      <c r="H489" s="1" t="s">
        <v>18</v>
      </c>
      <c r="I489" s="1" t="s">
        <v>272</v>
      </c>
      <c r="J489" s="1">
        <v>358</v>
      </c>
      <c r="K489" s="56">
        <f>ROUND(0.15*F489,0)</f>
        <v>448</v>
      </c>
      <c r="L489" s="1">
        <f>SUM(E489+J489)</f>
        <v>2746</v>
      </c>
      <c r="M489" s="1">
        <v>1874</v>
      </c>
    </row>
    <row r="490" spans="1:13" s="1" customFormat="1" ht="12.75">
      <c r="A490" s="1">
        <v>2</v>
      </c>
      <c r="B490" s="1">
        <v>3152</v>
      </c>
      <c r="C490" s="1" t="s">
        <v>450</v>
      </c>
      <c r="D490" s="1" t="s">
        <v>301</v>
      </c>
      <c r="E490" s="1">
        <v>1948</v>
      </c>
      <c r="F490" s="39">
        <f>SUM(E490*1.25)</f>
        <v>2435</v>
      </c>
      <c r="G490" s="77">
        <v>0</v>
      </c>
      <c r="H490" s="1" t="s">
        <v>19</v>
      </c>
      <c r="I490" s="1" t="s">
        <v>272</v>
      </c>
      <c r="J490" s="1">
        <v>292</v>
      </c>
      <c r="K490" s="56">
        <f>ROUND(0.15*F490,0)</f>
        <v>365</v>
      </c>
      <c r="L490" s="1">
        <f>SUM(E490+J490)</f>
        <v>2240</v>
      </c>
      <c r="M490" s="1">
        <v>1606</v>
      </c>
    </row>
    <row r="491" spans="5:6" ht="12.75">
      <c r="E491" s="36">
        <f>SUM(E489:E490)</f>
        <v>4336</v>
      </c>
      <c r="F491" s="63">
        <f>SUM(F489:F490)</f>
        <v>5420</v>
      </c>
    </row>
    <row r="492" spans="1:13" ht="12.75">
      <c r="A492" s="146" t="s">
        <v>460</v>
      </c>
      <c r="B492" s="146"/>
      <c r="C492" s="146"/>
      <c r="D492" s="146"/>
      <c r="E492" s="146"/>
      <c r="F492" s="146"/>
      <c r="G492" s="146"/>
      <c r="H492" s="146"/>
      <c r="I492" s="146"/>
      <c r="J492" s="146"/>
      <c r="K492" s="146"/>
      <c r="L492" s="146"/>
      <c r="M492" s="146"/>
    </row>
    <row r="493" spans="1:8" ht="12.75">
      <c r="A493" s="146" t="s">
        <v>461</v>
      </c>
      <c r="B493" s="146"/>
      <c r="C493" s="146"/>
      <c r="D493" s="146"/>
      <c r="E493" s="146"/>
      <c r="F493" s="146"/>
      <c r="G493" s="146"/>
      <c r="H493" s="146"/>
    </row>
    <row r="494" spans="1:13" s="3" customFormat="1" ht="12.75">
      <c r="A494" s="147" t="s">
        <v>274</v>
      </c>
      <c r="B494" s="3" t="s">
        <v>227</v>
      </c>
      <c r="C494" s="152" t="s">
        <v>223</v>
      </c>
      <c r="D494" s="3" t="s">
        <v>13</v>
      </c>
      <c r="E494" s="154" t="s">
        <v>224</v>
      </c>
      <c r="F494" s="37"/>
      <c r="G494" s="75" t="s">
        <v>229</v>
      </c>
      <c r="H494" s="3" t="s">
        <v>14</v>
      </c>
      <c r="I494" s="154" t="s">
        <v>15</v>
      </c>
      <c r="J494" s="147" t="s">
        <v>578</v>
      </c>
      <c r="K494" s="34"/>
      <c r="L494" s="144" t="s">
        <v>231</v>
      </c>
      <c r="M494" s="144" t="s">
        <v>221</v>
      </c>
    </row>
    <row r="495" spans="1:13" s="4" customFormat="1" ht="12.75">
      <c r="A495" s="148"/>
      <c r="B495" s="4" t="s">
        <v>228</v>
      </c>
      <c r="C495" s="153"/>
      <c r="D495" s="4" t="s">
        <v>16</v>
      </c>
      <c r="E495" s="155"/>
      <c r="F495" s="38"/>
      <c r="G495" s="76" t="s">
        <v>230</v>
      </c>
      <c r="H495" s="4" t="s">
        <v>17</v>
      </c>
      <c r="I495" s="155"/>
      <c r="J495" s="148"/>
      <c r="K495" s="35"/>
      <c r="L495" s="144"/>
      <c r="M495" s="144"/>
    </row>
    <row r="496" spans="1:13" ht="12.75">
      <c r="A496" s="1">
        <v>1</v>
      </c>
      <c r="B496" s="1">
        <v>6002</v>
      </c>
      <c r="C496" s="1" t="s">
        <v>462</v>
      </c>
      <c r="D496" s="1" t="s">
        <v>122</v>
      </c>
      <c r="E496" s="1">
        <v>2571</v>
      </c>
      <c r="F496" s="39">
        <f>SUM(E496*1.25)</f>
        <v>3213.75</v>
      </c>
      <c r="G496" s="77">
        <v>0</v>
      </c>
      <c r="H496" s="1" t="s">
        <v>18</v>
      </c>
      <c r="I496" s="1" t="s">
        <v>272</v>
      </c>
      <c r="J496" s="1">
        <v>386</v>
      </c>
      <c r="K496" s="56">
        <f>ROUND(0.15*F496,0)</f>
        <v>482</v>
      </c>
      <c r="L496" s="1">
        <f>SUM(J496:J496,E496)</f>
        <v>2957</v>
      </c>
      <c r="M496" s="1">
        <v>2078</v>
      </c>
    </row>
    <row r="497" spans="1:13" ht="12.75">
      <c r="A497" s="59"/>
      <c r="B497" s="59"/>
      <c r="C497" s="59"/>
      <c r="D497" s="59"/>
      <c r="E497" s="59">
        <v>2571</v>
      </c>
      <c r="F497" s="65">
        <v>3214</v>
      </c>
      <c r="G497" s="67"/>
      <c r="H497" s="59"/>
      <c r="I497" s="59"/>
      <c r="J497" s="18"/>
      <c r="K497" s="58"/>
      <c r="L497" s="18"/>
      <c r="M497" s="18"/>
    </row>
    <row r="498" spans="1:9" ht="12.75">
      <c r="A498" s="143" t="s">
        <v>463</v>
      </c>
      <c r="B498" s="143"/>
      <c r="C498" s="143"/>
      <c r="D498" s="143"/>
      <c r="E498" s="143"/>
      <c r="F498" s="143"/>
      <c r="G498" s="143"/>
      <c r="H498" s="143"/>
      <c r="I498" s="143"/>
    </row>
    <row r="499" spans="1:13" ht="12.75">
      <c r="A499" s="1">
        <v>1</v>
      </c>
      <c r="B499" s="1">
        <v>6032</v>
      </c>
      <c r="C499" s="1" t="s">
        <v>464</v>
      </c>
      <c r="D499" s="1" t="s">
        <v>214</v>
      </c>
      <c r="E499" s="1">
        <v>2104</v>
      </c>
      <c r="F499" s="39">
        <f>SUM(E499*1.25)</f>
        <v>2630</v>
      </c>
      <c r="G499" s="77">
        <v>0</v>
      </c>
      <c r="H499" s="1" t="s">
        <v>19</v>
      </c>
      <c r="I499" s="1" t="s">
        <v>272</v>
      </c>
      <c r="J499" s="1">
        <v>316</v>
      </c>
      <c r="K499" s="56">
        <f>ROUND(0.15*F499,0)</f>
        <v>395</v>
      </c>
      <c r="L499" s="1">
        <f>SUM(J499:J499,E499)</f>
        <v>2420</v>
      </c>
      <c r="M499" s="1">
        <v>1730</v>
      </c>
    </row>
    <row r="500" spans="1:13" ht="12.75">
      <c r="A500" s="59"/>
      <c r="B500" s="59"/>
      <c r="C500" s="59"/>
      <c r="D500" s="59"/>
      <c r="E500" s="59">
        <v>2104</v>
      </c>
      <c r="F500" s="65">
        <v>2630</v>
      </c>
      <c r="G500" s="67"/>
      <c r="H500" s="59"/>
      <c r="I500" s="59"/>
      <c r="J500" s="18"/>
      <c r="K500" s="58"/>
      <c r="L500" s="18"/>
      <c r="M500" s="18"/>
    </row>
    <row r="501" spans="1:9" ht="12.75">
      <c r="A501" s="143" t="s">
        <v>465</v>
      </c>
      <c r="B501" s="143"/>
      <c r="C501" s="143"/>
      <c r="D501" s="143"/>
      <c r="E501" s="143"/>
      <c r="F501" s="143"/>
      <c r="G501" s="143"/>
      <c r="H501" s="143"/>
      <c r="I501" s="143"/>
    </row>
    <row r="502" spans="1:13" ht="12.75">
      <c r="A502" s="1">
        <v>1</v>
      </c>
      <c r="B502" s="1">
        <v>6010</v>
      </c>
      <c r="C502" s="1" t="s">
        <v>466</v>
      </c>
      <c r="D502" s="1" t="s">
        <v>216</v>
      </c>
      <c r="E502" s="1">
        <v>2087</v>
      </c>
      <c r="F502" s="39">
        <f>SUM(E502*1.25)</f>
        <v>2608.75</v>
      </c>
      <c r="G502" s="77">
        <v>0</v>
      </c>
      <c r="H502" s="1"/>
      <c r="I502" s="1" t="s">
        <v>272</v>
      </c>
      <c r="J502" s="1">
        <v>313</v>
      </c>
      <c r="K502" s="56">
        <f>ROUND(0.15*F502,0)</f>
        <v>391</v>
      </c>
      <c r="L502" s="1">
        <f>SUM(J502:J502,E502)</f>
        <v>2400</v>
      </c>
      <c r="M502" s="1">
        <v>1710</v>
      </c>
    </row>
    <row r="503" spans="1:13" ht="12.75">
      <c r="A503" s="1">
        <v>2</v>
      </c>
      <c r="B503" s="1">
        <v>6018</v>
      </c>
      <c r="C503" s="1" t="s">
        <v>467</v>
      </c>
      <c r="D503" s="1" t="s">
        <v>468</v>
      </c>
      <c r="E503" s="1">
        <v>1935</v>
      </c>
      <c r="F503" s="39">
        <f>SUM(E503*1.25)</f>
        <v>2418.75</v>
      </c>
      <c r="G503" s="77">
        <v>0</v>
      </c>
      <c r="H503" s="1"/>
      <c r="I503" s="1" t="s">
        <v>272</v>
      </c>
      <c r="J503" s="1">
        <v>290</v>
      </c>
      <c r="K503" s="56">
        <f>ROUND(0.15*F503,0)</f>
        <v>363</v>
      </c>
      <c r="L503" s="1">
        <f>SUM(J503:J503,E503)</f>
        <v>2225</v>
      </c>
      <c r="M503" s="1">
        <v>1587</v>
      </c>
    </row>
    <row r="504" spans="5:6" ht="12.75">
      <c r="E504">
        <f>SUM(E502:E503)</f>
        <v>4022</v>
      </c>
      <c r="F504" s="63">
        <f>SUM(F502:F503)</f>
        <v>5027.5</v>
      </c>
    </row>
    <row r="506" spans="1:12" ht="12.75">
      <c r="A506" s="146" t="s">
        <v>469</v>
      </c>
      <c r="B506" s="146"/>
      <c r="C506" s="146"/>
      <c r="D506" s="146"/>
      <c r="E506" s="146"/>
      <c r="F506" s="146"/>
      <c r="G506" s="146"/>
      <c r="H506" s="146"/>
      <c r="I506" s="146"/>
      <c r="J506" s="146"/>
      <c r="K506" s="146"/>
      <c r="L506" s="146"/>
    </row>
    <row r="508" spans="1:13" s="3" customFormat="1" ht="12.75">
      <c r="A508" s="147" t="s">
        <v>274</v>
      </c>
      <c r="B508" s="3" t="s">
        <v>227</v>
      </c>
      <c r="C508" s="152" t="s">
        <v>223</v>
      </c>
      <c r="D508" s="3" t="s">
        <v>13</v>
      </c>
      <c r="E508" s="154" t="s">
        <v>224</v>
      </c>
      <c r="F508" s="37"/>
      <c r="G508" s="75" t="s">
        <v>229</v>
      </c>
      <c r="H508" s="3" t="s">
        <v>14</v>
      </c>
      <c r="I508" s="154" t="s">
        <v>15</v>
      </c>
      <c r="J508" s="147" t="s">
        <v>578</v>
      </c>
      <c r="K508" s="34"/>
      <c r="L508" s="144" t="s">
        <v>231</v>
      </c>
      <c r="M508" s="144" t="s">
        <v>221</v>
      </c>
    </row>
    <row r="509" spans="1:13" s="4" customFormat="1" ht="12.75">
      <c r="A509" s="148"/>
      <c r="B509" s="4" t="s">
        <v>228</v>
      </c>
      <c r="C509" s="153"/>
      <c r="D509" s="4" t="s">
        <v>16</v>
      </c>
      <c r="E509" s="155"/>
      <c r="F509" s="38"/>
      <c r="G509" s="76" t="s">
        <v>230</v>
      </c>
      <c r="H509" s="4" t="s">
        <v>17</v>
      </c>
      <c r="I509" s="155"/>
      <c r="J509" s="148"/>
      <c r="K509" s="35"/>
      <c r="L509" s="144"/>
      <c r="M509" s="144"/>
    </row>
    <row r="510" spans="1:13" s="1" customFormat="1" ht="12.75">
      <c r="A510" s="1">
        <v>1</v>
      </c>
      <c r="B510" s="1">
        <v>75054</v>
      </c>
      <c r="C510" s="1" t="s">
        <v>470</v>
      </c>
      <c r="D510" s="1" t="s">
        <v>336</v>
      </c>
      <c r="E510" s="1">
        <v>2473</v>
      </c>
      <c r="F510" s="39">
        <f>SUM(E510*1.25)</f>
        <v>3091.25</v>
      </c>
      <c r="G510" s="77">
        <v>0</v>
      </c>
      <c r="H510" s="1" t="s">
        <v>18</v>
      </c>
      <c r="I510" s="1" t="s">
        <v>272</v>
      </c>
      <c r="J510" s="1">
        <v>371</v>
      </c>
      <c r="K510" s="56">
        <f aca="true" t="shared" si="49" ref="K510:K521">ROUND(0.15*F510,0)</f>
        <v>464</v>
      </c>
      <c r="L510" s="1">
        <f>SUM(E510,J510)</f>
        <v>2844</v>
      </c>
      <c r="M510" s="1">
        <v>2007</v>
      </c>
    </row>
    <row r="511" spans="1:13" s="1" customFormat="1" ht="12.75">
      <c r="A511" s="1">
        <v>2</v>
      </c>
      <c r="B511" s="1">
        <v>75027</v>
      </c>
      <c r="C511" s="1" t="s">
        <v>471</v>
      </c>
      <c r="D511" s="1" t="s">
        <v>472</v>
      </c>
      <c r="E511" s="1">
        <v>1975</v>
      </c>
      <c r="F511" s="39">
        <f>SUM(E511*1.25)</f>
        <v>2468.75</v>
      </c>
      <c r="G511" s="77">
        <v>0</v>
      </c>
      <c r="I511" s="1" t="s">
        <v>272</v>
      </c>
      <c r="J511" s="1">
        <v>296</v>
      </c>
      <c r="K511" s="56">
        <f t="shared" si="49"/>
        <v>370</v>
      </c>
      <c r="L511" s="1">
        <f>SUM(E511,J511)</f>
        <v>2271</v>
      </c>
      <c r="M511" s="1">
        <v>1629</v>
      </c>
    </row>
    <row r="512" spans="1:13" s="1" customFormat="1" ht="12.75">
      <c r="A512" s="1">
        <v>3</v>
      </c>
      <c r="B512" s="1">
        <v>75038</v>
      </c>
      <c r="C512" s="1" t="s">
        <v>473</v>
      </c>
      <c r="D512" s="1" t="s">
        <v>279</v>
      </c>
      <c r="E512" s="1">
        <v>2007</v>
      </c>
      <c r="F512" s="39">
        <f>SUM(E512*1.25)</f>
        <v>2508.75</v>
      </c>
      <c r="G512" s="77">
        <v>0</v>
      </c>
      <c r="I512" s="1" t="s">
        <v>272</v>
      </c>
      <c r="J512" s="1">
        <v>301</v>
      </c>
      <c r="K512" s="56">
        <f t="shared" si="49"/>
        <v>376</v>
      </c>
      <c r="L512" s="1">
        <f>SUM(E512,J512,J513)</f>
        <v>2609</v>
      </c>
      <c r="M512" s="1">
        <v>1849</v>
      </c>
    </row>
    <row r="513" spans="6:11" s="1" customFormat="1" ht="12.75">
      <c r="F513" s="39"/>
      <c r="G513" s="77"/>
      <c r="I513" s="1" t="s">
        <v>408</v>
      </c>
      <c r="J513" s="1">
        <v>301</v>
      </c>
      <c r="K513" s="56">
        <f t="shared" si="49"/>
        <v>0</v>
      </c>
    </row>
    <row r="514" spans="1:13" s="1" customFormat="1" ht="12.75">
      <c r="A514" s="1">
        <v>4</v>
      </c>
      <c r="B514" s="1">
        <v>75040</v>
      </c>
      <c r="C514" s="1" t="s">
        <v>474</v>
      </c>
      <c r="D514" s="1" t="s">
        <v>279</v>
      </c>
      <c r="E514" s="1">
        <v>2007</v>
      </c>
      <c r="F514" s="39">
        <f>SUM(E514*1.25)</f>
        <v>2508.75</v>
      </c>
      <c r="G514" s="77">
        <v>0</v>
      </c>
      <c r="I514" s="1" t="s">
        <v>272</v>
      </c>
      <c r="J514" s="1">
        <v>301</v>
      </c>
      <c r="K514" s="56">
        <f t="shared" si="49"/>
        <v>376</v>
      </c>
      <c r="L514" s="1">
        <f>SUM(E514,J514,J515)</f>
        <v>2609</v>
      </c>
      <c r="M514" s="1">
        <v>1851</v>
      </c>
    </row>
    <row r="515" spans="6:11" s="1" customFormat="1" ht="12.75">
      <c r="F515" s="39"/>
      <c r="G515" s="77"/>
      <c r="I515" s="1" t="s">
        <v>408</v>
      </c>
      <c r="J515" s="1">
        <v>301</v>
      </c>
      <c r="K515" s="56">
        <f t="shared" si="49"/>
        <v>0</v>
      </c>
    </row>
    <row r="516" spans="1:13" s="1" customFormat="1" ht="12.75">
      <c r="A516" s="1">
        <v>5</v>
      </c>
      <c r="B516" s="1">
        <v>75042</v>
      </c>
      <c r="C516" s="1" t="s">
        <v>475</v>
      </c>
      <c r="D516" s="1" t="s">
        <v>279</v>
      </c>
      <c r="E516" s="1">
        <v>2007</v>
      </c>
      <c r="F516" s="39">
        <f>SUM(E516*1.25)</f>
        <v>2508.75</v>
      </c>
      <c r="G516" s="77">
        <v>0</v>
      </c>
      <c r="I516" s="1" t="s">
        <v>272</v>
      </c>
      <c r="J516" s="1">
        <v>301</v>
      </c>
      <c r="K516" s="56">
        <f t="shared" si="49"/>
        <v>376</v>
      </c>
      <c r="L516" s="1">
        <f>SUM(E516,J516,J517)</f>
        <v>2609</v>
      </c>
      <c r="M516" s="1">
        <v>1849</v>
      </c>
    </row>
    <row r="517" spans="6:11" s="1" customFormat="1" ht="12.75">
      <c r="F517" s="39"/>
      <c r="G517" s="77"/>
      <c r="I517" s="1" t="s">
        <v>408</v>
      </c>
      <c r="J517" s="1">
        <v>301</v>
      </c>
      <c r="K517" s="56">
        <f t="shared" si="49"/>
        <v>0</v>
      </c>
    </row>
    <row r="518" spans="1:13" s="1" customFormat="1" ht="12.75">
      <c r="A518" s="1">
        <v>6</v>
      </c>
      <c r="B518" s="1">
        <v>75039</v>
      </c>
      <c r="C518" s="1" t="s">
        <v>476</v>
      </c>
      <c r="D518" s="1" t="s">
        <v>468</v>
      </c>
      <c r="E518" s="1">
        <v>1934</v>
      </c>
      <c r="F518" s="39">
        <f>SUM(E518*1.25)</f>
        <v>2417.5</v>
      </c>
      <c r="G518" s="77">
        <v>0</v>
      </c>
      <c r="I518" s="1" t="s">
        <v>272</v>
      </c>
      <c r="J518" s="1">
        <v>290</v>
      </c>
      <c r="K518" s="56">
        <f t="shared" si="49"/>
        <v>363</v>
      </c>
      <c r="L518" s="1">
        <f>SUM(E518,J518,J519)</f>
        <v>2514</v>
      </c>
      <c r="M518" s="1">
        <v>1782</v>
      </c>
    </row>
    <row r="519" spans="6:11" s="1" customFormat="1" ht="12.75">
      <c r="F519" s="39"/>
      <c r="G519" s="77"/>
      <c r="I519" s="1" t="s">
        <v>408</v>
      </c>
      <c r="J519" s="1">
        <v>290</v>
      </c>
      <c r="K519" s="56">
        <f t="shared" si="49"/>
        <v>0</v>
      </c>
    </row>
    <row r="520" spans="1:13" s="1" customFormat="1" ht="12.75">
      <c r="A520" s="1">
        <v>7</v>
      </c>
      <c r="B520" s="1">
        <v>75029</v>
      </c>
      <c r="C520" s="1" t="s">
        <v>477</v>
      </c>
      <c r="D520" s="1" t="s">
        <v>281</v>
      </c>
      <c r="E520" s="1">
        <v>1915</v>
      </c>
      <c r="F520" s="39">
        <f>SUM(E520*1.25)</f>
        <v>2393.75</v>
      </c>
      <c r="G520" s="77">
        <v>0</v>
      </c>
      <c r="I520" s="1" t="s">
        <v>272</v>
      </c>
      <c r="J520" s="1">
        <v>287</v>
      </c>
      <c r="K520" s="56">
        <f t="shared" si="49"/>
        <v>359</v>
      </c>
      <c r="L520" s="1">
        <f>SUM(E520,J520)</f>
        <v>2202</v>
      </c>
      <c r="M520" s="1">
        <v>1583</v>
      </c>
    </row>
    <row r="521" spans="1:13" s="1" customFormat="1" ht="12.75">
      <c r="A521" s="1">
        <v>8</v>
      </c>
      <c r="B521" s="1">
        <v>75022</v>
      </c>
      <c r="C521" s="1" t="s">
        <v>478</v>
      </c>
      <c r="D521" s="1" t="s">
        <v>479</v>
      </c>
      <c r="E521" s="1">
        <v>1819</v>
      </c>
      <c r="F521" s="39">
        <f>SUM(E521*1.25)</f>
        <v>2273.75</v>
      </c>
      <c r="G521" s="77">
        <v>0</v>
      </c>
      <c r="I521" s="1" t="s">
        <v>272</v>
      </c>
      <c r="J521" s="1">
        <v>273</v>
      </c>
      <c r="K521" s="56">
        <f t="shared" si="49"/>
        <v>341</v>
      </c>
      <c r="L521" s="1">
        <f>SUM(E521,J521)</f>
        <v>2092</v>
      </c>
      <c r="M521" s="1">
        <v>1509</v>
      </c>
    </row>
    <row r="522" spans="5:6" ht="12.75">
      <c r="E522" s="36">
        <f>SUM(E510:E521)</f>
        <v>16137</v>
      </c>
      <c r="F522" s="63">
        <f>SUM(F510:F521)</f>
        <v>20171.25</v>
      </c>
    </row>
    <row r="523" spans="1:13" ht="12.75">
      <c r="A523" s="146" t="s">
        <v>480</v>
      </c>
      <c r="B523" s="146"/>
      <c r="C523" s="146"/>
      <c r="D523" s="146"/>
      <c r="E523" s="146"/>
      <c r="F523" s="146"/>
      <c r="G523" s="146"/>
      <c r="H523" s="146"/>
      <c r="I523" s="146"/>
      <c r="J523" s="146"/>
      <c r="K523" s="146"/>
      <c r="L523" s="146"/>
      <c r="M523" s="146"/>
    </row>
    <row r="524" spans="1:13" s="3" customFormat="1" ht="12.75">
      <c r="A524" s="147" t="s">
        <v>274</v>
      </c>
      <c r="B524" s="3" t="s">
        <v>227</v>
      </c>
      <c r="C524" s="152" t="s">
        <v>223</v>
      </c>
      <c r="D524" s="3" t="s">
        <v>13</v>
      </c>
      <c r="E524" s="154" t="s">
        <v>224</v>
      </c>
      <c r="F524" s="37"/>
      <c r="G524" s="75" t="s">
        <v>229</v>
      </c>
      <c r="H524" s="3" t="s">
        <v>14</v>
      </c>
      <c r="I524" s="154" t="s">
        <v>15</v>
      </c>
      <c r="J524" s="147" t="s">
        <v>578</v>
      </c>
      <c r="K524" s="34"/>
      <c r="L524" s="144" t="s">
        <v>231</v>
      </c>
      <c r="M524" s="144" t="s">
        <v>221</v>
      </c>
    </row>
    <row r="525" spans="1:13" s="4" customFormat="1" ht="12.75">
      <c r="A525" s="148"/>
      <c r="B525" s="4" t="s">
        <v>228</v>
      </c>
      <c r="C525" s="153"/>
      <c r="D525" s="4" t="s">
        <v>16</v>
      </c>
      <c r="E525" s="155"/>
      <c r="F525" s="38"/>
      <c r="G525" s="76" t="s">
        <v>230</v>
      </c>
      <c r="H525" s="4" t="s">
        <v>17</v>
      </c>
      <c r="I525" s="155"/>
      <c r="J525" s="148"/>
      <c r="K525" s="35"/>
      <c r="L525" s="144"/>
      <c r="M525" s="144"/>
    </row>
    <row r="526" spans="1:12" s="1" customFormat="1" ht="12.75">
      <c r="A526" s="1">
        <v>1</v>
      </c>
      <c r="B526" s="1">
        <v>75041</v>
      </c>
      <c r="C526" s="1" t="s">
        <v>481</v>
      </c>
      <c r="D526" s="1" t="s">
        <v>446</v>
      </c>
      <c r="E526" s="1">
        <v>1762</v>
      </c>
      <c r="F526" s="39">
        <f>SUM(E526*1.25)</f>
        <v>2202.5</v>
      </c>
      <c r="G526" s="77">
        <v>0</v>
      </c>
      <c r="I526" s="1" t="s">
        <v>272</v>
      </c>
      <c r="J526" s="1">
        <v>264</v>
      </c>
      <c r="K526" s="56">
        <f>ROUND(0.15*F526,0)</f>
        <v>330</v>
      </c>
      <c r="L526" s="1">
        <f>SUM(E526,J526,J527)</f>
        <v>2026</v>
      </c>
    </row>
    <row r="527" spans="5:6" ht="12.75">
      <c r="E527">
        <v>1762</v>
      </c>
      <c r="F527" s="63">
        <v>2203</v>
      </c>
    </row>
    <row r="529" spans="1:11" ht="12.75">
      <c r="A529" s="146" t="s">
        <v>482</v>
      </c>
      <c r="B529" s="146"/>
      <c r="C529" s="146"/>
      <c r="D529" s="146"/>
      <c r="E529" s="146"/>
      <c r="F529" s="146"/>
      <c r="G529" s="146"/>
      <c r="H529" s="146"/>
      <c r="I529" s="146"/>
      <c r="J529" s="146"/>
      <c r="K529" s="2"/>
    </row>
    <row r="530" spans="1:13" s="3" customFormat="1" ht="12.75">
      <c r="A530" s="147" t="s">
        <v>274</v>
      </c>
      <c r="B530" s="3" t="s">
        <v>227</v>
      </c>
      <c r="C530" s="152" t="s">
        <v>223</v>
      </c>
      <c r="D530" s="3" t="s">
        <v>13</v>
      </c>
      <c r="E530" s="154" t="s">
        <v>224</v>
      </c>
      <c r="F530" s="37"/>
      <c r="G530" s="75" t="s">
        <v>229</v>
      </c>
      <c r="H530" s="3" t="s">
        <v>14</v>
      </c>
      <c r="I530" s="154" t="s">
        <v>15</v>
      </c>
      <c r="J530" s="147" t="s">
        <v>578</v>
      </c>
      <c r="K530" s="34"/>
      <c r="L530" s="144" t="s">
        <v>231</v>
      </c>
      <c r="M530" s="144" t="s">
        <v>221</v>
      </c>
    </row>
    <row r="531" spans="1:13" s="4" customFormat="1" ht="12.75">
      <c r="A531" s="148"/>
      <c r="B531" s="4" t="s">
        <v>228</v>
      </c>
      <c r="C531" s="153"/>
      <c r="D531" s="4" t="s">
        <v>16</v>
      </c>
      <c r="E531" s="155"/>
      <c r="F531" s="38"/>
      <c r="G531" s="76" t="s">
        <v>230</v>
      </c>
      <c r="H531" s="4" t="s">
        <v>17</v>
      </c>
      <c r="I531" s="155"/>
      <c r="J531" s="148"/>
      <c r="K531" s="35"/>
      <c r="L531" s="144"/>
      <c r="M531" s="144"/>
    </row>
    <row r="532" spans="1:13" s="1" customFormat="1" ht="12.75">
      <c r="A532" s="1">
        <v>1</v>
      </c>
      <c r="B532" s="1">
        <v>11010</v>
      </c>
      <c r="C532" s="1" t="s">
        <v>483</v>
      </c>
      <c r="D532" s="1" t="s">
        <v>97</v>
      </c>
      <c r="E532" s="1">
        <v>2886</v>
      </c>
      <c r="F532" s="39">
        <f>SUM(E532*1.25)</f>
        <v>3607.5</v>
      </c>
      <c r="G532" s="77">
        <v>0</v>
      </c>
      <c r="H532" s="1" t="s">
        <v>18</v>
      </c>
      <c r="I532" s="1" t="s">
        <v>272</v>
      </c>
      <c r="J532" s="1">
        <v>433</v>
      </c>
      <c r="K532" s="56">
        <f aca="true" t="shared" si="50" ref="K532:K560">ROUND(0.15*F532,0)</f>
        <v>541</v>
      </c>
      <c r="L532" s="1">
        <f>SUM(E532+J532)</f>
        <v>3319</v>
      </c>
      <c r="M532" s="1">
        <v>2329</v>
      </c>
    </row>
    <row r="533" spans="1:13" s="1" customFormat="1" ht="12.75">
      <c r="A533" s="1">
        <v>2</v>
      </c>
      <c r="B533" s="1">
        <v>74007</v>
      </c>
      <c r="C533" s="1" t="s">
        <v>484</v>
      </c>
      <c r="D533" s="1" t="s">
        <v>485</v>
      </c>
      <c r="E533" s="1">
        <v>1908</v>
      </c>
      <c r="F533" s="39">
        <f>SUM(E533*1.25)</f>
        <v>2385</v>
      </c>
      <c r="G533" s="77">
        <v>0</v>
      </c>
      <c r="H533" s="1" t="s">
        <v>19</v>
      </c>
      <c r="I533" s="1" t="s">
        <v>272</v>
      </c>
      <c r="J533" s="1">
        <v>286</v>
      </c>
      <c r="K533" s="56">
        <f t="shared" si="50"/>
        <v>358</v>
      </c>
      <c r="L533" s="1">
        <f>SUM(E533+J533)</f>
        <v>2194</v>
      </c>
      <c r="M533" s="1">
        <v>1583</v>
      </c>
    </row>
    <row r="534" spans="1:13" s="1" customFormat="1" ht="12.75">
      <c r="A534" s="1">
        <v>3</v>
      </c>
      <c r="B534" s="1">
        <v>74006</v>
      </c>
      <c r="C534" s="1" t="s">
        <v>486</v>
      </c>
      <c r="D534" s="1" t="s">
        <v>487</v>
      </c>
      <c r="E534" s="1">
        <v>1872</v>
      </c>
      <c r="F534" s="39">
        <f>SUM(E534*1.25)</f>
        <v>2340</v>
      </c>
      <c r="G534" s="77">
        <v>0</v>
      </c>
      <c r="H534" s="1" t="s">
        <v>19</v>
      </c>
      <c r="I534" s="1" t="s">
        <v>272</v>
      </c>
      <c r="J534" s="1">
        <v>281</v>
      </c>
      <c r="K534" s="56">
        <f t="shared" si="50"/>
        <v>351</v>
      </c>
      <c r="L534" s="1">
        <f>SUM(E534+J534)</f>
        <v>2153</v>
      </c>
      <c r="M534" s="1">
        <v>1539</v>
      </c>
    </row>
    <row r="535" spans="1:13" s="1" customFormat="1" ht="12.75">
      <c r="A535" s="1">
        <v>4</v>
      </c>
      <c r="B535" s="1">
        <v>74004</v>
      </c>
      <c r="C535" s="1" t="s">
        <v>488</v>
      </c>
      <c r="D535" s="1" t="s">
        <v>372</v>
      </c>
      <c r="E535" s="1">
        <v>1770</v>
      </c>
      <c r="F535" s="39">
        <f>SUM(E535*1.25)</f>
        <v>2212.5</v>
      </c>
      <c r="G535" s="77">
        <v>0</v>
      </c>
      <c r="I535" s="1" t="s">
        <v>272</v>
      </c>
      <c r="J535" s="1">
        <v>266</v>
      </c>
      <c r="K535" s="56">
        <f t="shared" si="50"/>
        <v>332</v>
      </c>
      <c r="L535" s="1">
        <f>SUM(E535+J535+J536)</f>
        <v>2479</v>
      </c>
      <c r="M535" s="1">
        <v>1781</v>
      </c>
    </row>
    <row r="536" spans="6:11" s="1" customFormat="1" ht="12.75">
      <c r="F536" s="39"/>
      <c r="G536" s="77"/>
      <c r="I536" s="1" t="s">
        <v>288</v>
      </c>
      <c r="J536" s="1">
        <v>443</v>
      </c>
      <c r="K536" s="56">
        <f t="shared" si="50"/>
        <v>0</v>
      </c>
    </row>
    <row r="537" spans="1:13" s="1" customFormat="1" ht="12.75">
      <c r="A537" s="1">
        <v>5</v>
      </c>
      <c r="B537" s="1">
        <v>74017</v>
      </c>
      <c r="C537" s="1" t="s">
        <v>489</v>
      </c>
      <c r="D537" s="1" t="s">
        <v>372</v>
      </c>
      <c r="E537" s="1">
        <v>1770</v>
      </c>
      <c r="F537" s="39">
        <f>SUM(E537*1.25)</f>
        <v>2212.5</v>
      </c>
      <c r="G537" s="77">
        <v>0</v>
      </c>
      <c r="I537" s="1" t="s">
        <v>272</v>
      </c>
      <c r="J537" s="1">
        <v>266</v>
      </c>
      <c r="K537" s="56">
        <f t="shared" si="50"/>
        <v>332</v>
      </c>
      <c r="L537" s="1">
        <f>SUM(E537+J537+J538)</f>
        <v>2479</v>
      </c>
      <c r="M537" s="1">
        <v>1781</v>
      </c>
    </row>
    <row r="538" spans="6:11" s="1" customFormat="1" ht="12.75">
      <c r="F538" s="39"/>
      <c r="G538" s="77"/>
      <c r="I538" s="1" t="s">
        <v>288</v>
      </c>
      <c r="J538" s="1">
        <v>443</v>
      </c>
      <c r="K538" s="56">
        <f t="shared" si="50"/>
        <v>0</v>
      </c>
    </row>
    <row r="539" spans="1:13" s="1" customFormat="1" ht="12.75">
      <c r="A539" s="1">
        <v>6</v>
      </c>
      <c r="B539" s="1">
        <v>74055</v>
      </c>
      <c r="C539" s="1" t="s">
        <v>490</v>
      </c>
      <c r="D539" s="1" t="s">
        <v>303</v>
      </c>
      <c r="E539" s="1">
        <v>1727</v>
      </c>
      <c r="F539" s="39">
        <f>SUM(E539*1.25)</f>
        <v>2158.75</v>
      </c>
      <c r="G539" s="77">
        <v>0</v>
      </c>
      <c r="I539" s="1" t="s">
        <v>272</v>
      </c>
      <c r="J539" s="1">
        <v>259</v>
      </c>
      <c r="K539" s="56">
        <f t="shared" si="50"/>
        <v>324</v>
      </c>
      <c r="L539" s="1">
        <f>SUM(E539+J539+J540)</f>
        <v>2418</v>
      </c>
      <c r="M539" s="1">
        <v>1728</v>
      </c>
    </row>
    <row r="540" spans="6:11" s="1" customFormat="1" ht="12.75">
      <c r="F540" s="39"/>
      <c r="G540" s="77"/>
      <c r="I540" s="1" t="s">
        <v>288</v>
      </c>
      <c r="J540" s="1">
        <v>432</v>
      </c>
      <c r="K540" s="56">
        <f t="shared" si="50"/>
        <v>0</v>
      </c>
    </row>
    <row r="541" spans="1:13" s="1" customFormat="1" ht="12.75">
      <c r="A541" s="1">
        <v>7</v>
      </c>
      <c r="B541" s="1">
        <v>74064</v>
      </c>
      <c r="C541" s="1" t="s">
        <v>491</v>
      </c>
      <c r="D541" s="1" t="s">
        <v>303</v>
      </c>
      <c r="E541" s="1">
        <v>1727</v>
      </c>
      <c r="F541" s="39">
        <f>SUM(E541*1.25)</f>
        <v>2158.75</v>
      </c>
      <c r="G541" s="77">
        <v>0</v>
      </c>
      <c r="I541" s="1" t="s">
        <v>272</v>
      </c>
      <c r="J541" s="1">
        <v>259</v>
      </c>
      <c r="K541" s="56">
        <f t="shared" si="50"/>
        <v>324</v>
      </c>
      <c r="L541" s="1">
        <f>SUM(E541+J541+J542)</f>
        <v>2418</v>
      </c>
      <c r="M541" s="1">
        <v>1728</v>
      </c>
    </row>
    <row r="542" spans="6:11" s="1" customFormat="1" ht="12.75">
      <c r="F542" s="39"/>
      <c r="G542" s="77"/>
      <c r="I542" s="1" t="s">
        <v>288</v>
      </c>
      <c r="J542" s="1">
        <v>432</v>
      </c>
      <c r="K542" s="56">
        <f t="shared" si="50"/>
        <v>0</v>
      </c>
    </row>
    <row r="543" spans="1:13" s="1" customFormat="1" ht="12.75">
      <c r="A543" s="1">
        <v>8</v>
      </c>
      <c r="B543" s="1">
        <v>74009</v>
      </c>
      <c r="C543" s="1" t="s">
        <v>492</v>
      </c>
      <c r="D543" s="1" t="s">
        <v>279</v>
      </c>
      <c r="E543" s="1">
        <v>2007</v>
      </c>
      <c r="F543" s="39">
        <f>SUM(E543*1.25)</f>
        <v>2508.75</v>
      </c>
      <c r="G543" s="77">
        <v>0</v>
      </c>
      <c r="I543" s="1" t="s">
        <v>272</v>
      </c>
      <c r="J543" s="1">
        <v>301</v>
      </c>
      <c r="K543" s="56">
        <f t="shared" si="50"/>
        <v>376</v>
      </c>
      <c r="L543" s="1">
        <f>SUM(E543+J543+J544)</f>
        <v>2810</v>
      </c>
      <c r="M543" s="1">
        <v>1642</v>
      </c>
    </row>
    <row r="544" spans="6:11" s="1" customFormat="1" ht="12.75">
      <c r="F544" s="39"/>
      <c r="G544" s="77"/>
      <c r="I544" s="1" t="s">
        <v>288</v>
      </c>
      <c r="J544" s="1">
        <v>502</v>
      </c>
      <c r="K544" s="56">
        <f t="shared" si="50"/>
        <v>0</v>
      </c>
    </row>
    <row r="545" spans="1:13" s="1" customFormat="1" ht="12.75">
      <c r="A545" s="1">
        <v>9</v>
      </c>
      <c r="B545" s="1">
        <v>74011</v>
      </c>
      <c r="C545" s="1" t="s">
        <v>493</v>
      </c>
      <c r="D545" s="1" t="s">
        <v>279</v>
      </c>
      <c r="E545" s="1">
        <v>2007</v>
      </c>
      <c r="F545" s="39">
        <f>SUM(E545*1.25)</f>
        <v>2508.75</v>
      </c>
      <c r="G545" s="77">
        <v>0</v>
      </c>
      <c r="I545" s="1" t="s">
        <v>272</v>
      </c>
      <c r="J545" s="1">
        <v>301</v>
      </c>
      <c r="K545" s="56">
        <f t="shared" si="50"/>
        <v>376</v>
      </c>
      <c r="L545" s="1">
        <f>SUM(E545+J545+J546)</f>
        <v>2810</v>
      </c>
      <c r="M545" s="1">
        <v>1642</v>
      </c>
    </row>
    <row r="546" spans="6:11" s="1" customFormat="1" ht="12.75">
      <c r="F546" s="39"/>
      <c r="G546" s="77"/>
      <c r="I546" s="1" t="s">
        <v>288</v>
      </c>
      <c r="J546" s="1">
        <v>502</v>
      </c>
      <c r="K546" s="56">
        <f t="shared" si="50"/>
        <v>0</v>
      </c>
    </row>
    <row r="547" spans="1:13" s="1" customFormat="1" ht="12.75">
      <c r="A547" s="1">
        <v>10</v>
      </c>
      <c r="B547" s="1">
        <v>74012</v>
      </c>
      <c r="C547" s="1" t="s">
        <v>494</v>
      </c>
      <c r="D547" s="1" t="s">
        <v>279</v>
      </c>
      <c r="E547" s="1">
        <v>2007</v>
      </c>
      <c r="F547" s="39">
        <f>SUM(E547*1.25)</f>
        <v>2508.75</v>
      </c>
      <c r="G547" s="77">
        <v>0</v>
      </c>
      <c r="I547" s="1" t="s">
        <v>272</v>
      </c>
      <c r="J547" s="1">
        <v>301</v>
      </c>
      <c r="K547" s="56">
        <f t="shared" si="50"/>
        <v>376</v>
      </c>
      <c r="L547" s="1">
        <f>SUM(E547+J547+J548)</f>
        <v>2810</v>
      </c>
      <c r="M547" s="1">
        <v>1642</v>
      </c>
    </row>
    <row r="548" spans="6:11" s="1" customFormat="1" ht="12.75">
      <c r="F548" s="39"/>
      <c r="G548" s="77"/>
      <c r="I548" s="1" t="s">
        <v>288</v>
      </c>
      <c r="J548" s="1">
        <v>502</v>
      </c>
      <c r="K548" s="56">
        <f t="shared" si="50"/>
        <v>0</v>
      </c>
    </row>
    <row r="549" spans="1:13" s="1" customFormat="1" ht="12.75">
      <c r="A549" s="1">
        <v>11</v>
      </c>
      <c r="B549" s="1">
        <v>74026</v>
      </c>
      <c r="C549" s="1" t="s">
        <v>495</v>
      </c>
      <c r="D549" s="1" t="s">
        <v>279</v>
      </c>
      <c r="E549" s="1">
        <v>2007</v>
      </c>
      <c r="F549" s="39">
        <f>SUM(E549*1.25)</f>
        <v>2508.75</v>
      </c>
      <c r="G549" s="77">
        <v>0</v>
      </c>
      <c r="I549" s="1" t="s">
        <v>272</v>
      </c>
      <c r="J549" s="1">
        <v>301</v>
      </c>
      <c r="K549" s="56">
        <f t="shared" si="50"/>
        <v>376</v>
      </c>
      <c r="L549" s="1">
        <f>SUM(E549+J549+J550)</f>
        <v>2810</v>
      </c>
      <c r="M549" s="1">
        <v>1642</v>
      </c>
    </row>
    <row r="550" spans="6:11" s="1" customFormat="1" ht="12.75">
      <c r="F550" s="39"/>
      <c r="G550" s="77"/>
      <c r="I550" s="1" t="s">
        <v>288</v>
      </c>
      <c r="J550" s="1">
        <v>502</v>
      </c>
      <c r="K550" s="56">
        <f t="shared" si="50"/>
        <v>0</v>
      </c>
    </row>
    <row r="551" spans="1:13" s="1" customFormat="1" ht="12.75">
      <c r="A551" s="1">
        <v>12</v>
      </c>
      <c r="B551" s="1">
        <v>74060</v>
      </c>
      <c r="C551" s="1" t="s">
        <v>496</v>
      </c>
      <c r="D551" s="1" t="s">
        <v>279</v>
      </c>
      <c r="E551" s="1">
        <v>2007</v>
      </c>
      <c r="F551" s="39">
        <f aca="true" t="shared" si="51" ref="F551:F559">SUM(E551*1.25)</f>
        <v>2508.75</v>
      </c>
      <c r="G551" s="77">
        <v>0</v>
      </c>
      <c r="I551" s="1" t="s">
        <v>272</v>
      </c>
      <c r="J551" s="1">
        <v>301</v>
      </c>
      <c r="K551" s="56">
        <f t="shared" si="50"/>
        <v>376</v>
      </c>
      <c r="L551" s="1">
        <f aca="true" t="shared" si="52" ref="L551:L559">SUM(E551+J551)</f>
        <v>2308</v>
      </c>
      <c r="M551" s="1">
        <v>1650</v>
      </c>
    </row>
    <row r="552" spans="1:12" s="1" customFormat="1" ht="12.75">
      <c r="A552" s="1">
        <v>13</v>
      </c>
      <c r="B552" s="1">
        <v>74069</v>
      </c>
      <c r="C552" s="1" t="s">
        <v>257</v>
      </c>
      <c r="D552" s="1" t="s">
        <v>279</v>
      </c>
      <c r="E552" s="1">
        <v>2007</v>
      </c>
      <c r="F552" s="39">
        <f t="shared" si="51"/>
        <v>2508.75</v>
      </c>
      <c r="G552" s="77">
        <v>0</v>
      </c>
      <c r="I552" s="1" t="s">
        <v>272</v>
      </c>
      <c r="J552" s="1">
        <v>301</v>
      </c>
      <c r="K552" s="56">
        <f t="shared" si="50"/>
        <v>376</v>
      </c>
      <c r="L552" s="1">
        <f t="shared" si="52"/>
        <v>2308</v>
      </c>
    </row>
    <row r="553" spans="1:13" s="1" customFormat="1" ht="12.75">
      <c r="A553" s="1">
        <v>14</v>
      </c>
      <c r="B553" s="1">
        <v>74020</v>
      </c>
      <c r="C553" s="1" t="s">
        <v>497</v>
      </c>
      <c r="D553" s="1" t="s">
        <v>294</v>
      </c>
      <c r="E553" s="1">
        <v>1774</v>
      </c>
      <c r="F553" s="39">
        <f t="shared" si="51"/>
        <v>2217.5</v>
      </c>
      <c r="G553" s="77">
        <v>0</v>
      </c>
      <c r="I553" s="1" t="s">
        <v>272</v>
      </c>
      <c r="J553" s="1">
        <v>266</v>
      </c>
      <c r="K553" s="56">
        <f t="shared" si="50"/>
        <v>333</v>
      </c>
      <c r="L553" s="1">
        <f t="shared" si="52"/>
        <v>2040</v>
      </c>
      <c r="M553" s="1">
        <v>1474</v>
      </c>
    </row>
    <row r="554" spans="1:13" s="1" customFormat="1" ht="12.75">
      <c r="A554" s="1">
        <v>15</v>
      </c>
      <c r="B554" s="1">
        <v>74021</v>
      </c>
      <c r="C554" s="1" t="s">
        <v>498</v>
      </c>
      <c r="D554" s="1" t="s">
        <v>294</v>
      </c>
      <c r="E554" s="1">
        <v>1774</v>
      </c>
      <c r="F554" s="39">
        <f t="shared" si="51"/>
        <v>2217.5</v>
      </c>
      <c r="G554" s="77">
        <v>0</v>
      </c>
      <c r="I554" s="1" t="s">
        <v>272</v>
      </c>
      <c r="J554" s="1">
        <v>266</v>
      </c>
      <c r="K554" s="56">
        <f t="shared" si="50"/>
        <v>333</v>
      </c>
      <c r="L554" s="1">
        <f t="shared" si="52"/>
        <v>2040</v>
      </c>
      <c r="M554" s="1">
        <v>1474</v>
      </c>
    </row>
    <row r="555" spans="1:13" s="1" customFormat="1" ht="12.75">
      <c r="A555" s="1">
        <v>16</v>
      </c>
      <c r="B555" s="1">
        <v>74058</v>
      </c>
      <c r="C555" s="1" t="s">
        <v>499</v>
      </c>
      <c r="D555" s="1" t="s">
        <v>294</v>
      </c>
      <c r="E555" s="1">
        <v>1774</v>
      </c>
      <c r="F555" s="39">
        <f t="shared" si="51"/>
        <v>2217.5</v>
      </c>
      <c r="G555" s="77">
        <v>0</v>
      </c>
      <c r="I555" s="1" t="s">
        <v>272</v>
      </c>
      <c r="J555" s="1">
        <v>266</v>
      </c>
      <c r="K555" s="56">
        <f t="shared" si="50"/>
        <v>333</v>
      </c>
      <c r="L555" s="1">
        <f t="shared" si="52"/>
        <v>2040</v>
      </c>
      <c r="M555" s="1">
        <v>1474</v>
      </c>
    </row>
    <row r="556" spans="1:13" s="1" customFormat="1" ht="12.75">
      <c r="A556" s="1">
        <v>17</v>
      </c>
      <c r="B556" s="1">
        <v>74013</v>
      </c>
      <c r="C556" s="1" t="s">
        <v>500</v>
      </c>
      <c r="D556" s="1" t="s">
        <v>283</v>
      </c>
      <c r="E556" s="1">
        <v>1834</v>
      </c>
      <c r="F556" s="39">
        <f t="shared" si="51"/>
        <v>2292.5</v>
      </c>
      <c r="G556" s="77">
        <v>0</v>
      </c>
      <c r="I556" s="1" t="s">
        <v>272</v>
      </c>
      <c r="J556" s="1">
        <v>275</v>
      </c>
      <c r="K556" s="56">
        <f t="shared" si="50"/>
        <v>344</v>
      </c>
      <c r="L556" s="1">
        <f t="shared" si="52"/>
        <v>2109</v>
      </c>
      <c r="M556" s="1">
        <v>1509</v>
      </c>
    </row>
    <row r="557" spans="1:12" s="1" customFormat="1" ht="12.75">
      <c r="A557" s="1">
        <v>18</v>
      </c>
      <c r="B557" s="1">
        <v>74910</v>
      </c>
      <c r="C557" s="1" t="s">
        <v>257</v>
      </c>
      <c r="D557" s="1" t="s">
        <v>341</v>
      </c>
      <c r="E557" s="1">
        <v>1791</v>
      </c>
      <c r="F557" s="39">
        <f t="shared" si="51"/>
        <v>2238.75</v>
      </c>
      <c r="G557" s="77">
        <v>0</v>
      </c>
      <c r="I557" s="1" t="s">
        <v>272</v>
      </c>
      <c r="J557" s="1">
        <v>269</v>
      </c>
      <c r="K557" s="56">
        <f t="shared" si="50"/>
        <v>336</v>
      </c>
      <c r="L557" s="1">
        <f t="shared" si="52"/>
        <v>2060</v>
      </c>
    </row>
    <row r="558" spans="1:13" s="1" customFormat="1" ht="12.75">
      <c r="A558" s="1">
        <v>19</v>
      </c>
      <c r="B558" s="1">
        <v>74001</v>
      </c>
      <c r="C558" s="1" t="s">
        <v>501</v>
      </c>
      <c r="D558" s="1" t="s">
        <v>502</v>
      </c>
      <c r="E558" s="1">
        <v>1727</v>
      </c>
      <c r="F558" s="39">
        <f t="shared" si="51"/>
        <v>2158.75</v>
      </c>
      <c r="G558" s="77">
        <v>0</v>
      </c>
      <c r="I558" s="1" t="s">
        <v>272</v>
      </c>
      <c r="J558" s="1">
        <v>259</v>
      </c>
      <c r="K558" s="56">
        <f t="shared" si="50"/>
        <v>324</v>
      </c>
      <c r="L558" s="1">
        <f t="shared" si="52"/>
        <v>1986</v>
      </c>
      <c r="M558" s="1">
        <v>1658</v>
      </c>
    </row>
    <row r="559" spans="1:13" s="1" customFormat="1" ht="12.75">
      <c r="A559" s="1">
        <v>20</v>
      </c>
      <c r="B559" s="1">
        <v>74043</v>
      </c>
      <c r="C559" s="1" t="s">
        <v>503</v>
      </c>
      <c r="D559" s="1" t="s">
        <v>356</v>
      </c>
      <c r="E559" s="1">
        <v>2099</v>
      </c>
      <c r="F559" s="39">
        <f t="shared" si="51"/>
        <v>2623.75</v>
      </c>
      <c r="G559" s="77">
        <v>0</v>
      </c>
      <c r="H559" s="1" t="s">
        <v>18</v>
      </c>
      <c r="I559" s="1" t="s">
        <v>272</v>
      </c>
      <c r="J559" s="1">
        <v>315</v>
      </c>
      <c r="K559" s="56">
        <f t="shared" si="50"/>
        <v>394</v>
      </c>
      <c r="L559" s="1">
        <f t="shared" si="52"/>
        <v>2414</v>
      </c>
      <c r="M559" s="1">
        <v>1720</v>
      </c>
    </row>
    <row r="560" spans="5:11" ht="12.75">
      <c r="E560" s="36">
        <f>SUM(E532:E559)</f>
        <v>38475</v>
      </c>
      <c r="F560" s="63">
        <f>SUM(F532:F559)</f>
        <v>48093.75</v>
      </c>
      <c r="K560" s="68">
        <f t="shared" si="50"/>
        <v>7214</v>
      </c>
    </row>
    <row r="561" spans="1:12" ht="12.75">
      <c r="A561" s="146" t="s">
        <v>504</v>
      </c>
      <c r="B561" s="146"/>
      <c r="C561" s="146"/>
      <c r="D561" s="146"/>
      <c r="E561" s="146"/>
      <c r="F561" s="146"/>
      <c r="G561" s="146"/>
      <c r="H561" s="146"/>
      <c r="I561" s="146"/>
      <c r="J561" s="146"/>
      <c r="K561" s="146"/>
      <c r="L561" s="146"/>
    </row>
    <row r="562" ht="12.75">
      <c r="L562" s="18"/>
    </row>
    <row r="563" spans="1:13" s="3" customFormat="1" ht="12.75">
      <c r="A563" s="147" t="s">
        <v>274</v>
      </c>
      <c r="B563" s="3" t="s">
        <v>227</v>
      </c>
      <c r="C563" s="152" t="s">
        <v>223</v>
      </c>
      <c r="D563" s="3" t="s">
        <v>13</v>
      </c>
      <c r="E563" s="154" t="s">
        <v>224</v>
      </c>
      <c r="F563" s="37"/>
      <c r="G563" s="75" t="s">
        <v>229</v>
      </c>
      <c r="H563" s="3" t="s">
        <v>14</v>
      </c>
      <c r="I563" s="154" t="s">
        <v>15</v>
      </c>
      <c r="J563" s="147" t="s">
        <v>578</v>
      </c>
      <c r="K563" s="34"/>
      <c r="L563" s="144" t="s">
        <v>231</v>
      </c>
      <c r="M563" s="144" t="s">
        <v>221</v>
      </c>
    </row>
    <row r="564" spans="1:13" s="4" customFormat="1" ht="12.75">
      <c r="A564" s="148"/>
      <c r="B564" s="4" t="s">
        <v>228</v>
      </c>
      <c r="C564" s="153"/>
      <c r="D564" s="4" t="s">
        <v>16</v>
      </c>
      <c r="E564" s="155"/>
      <c r="F564" s="38"/>
      <c r="G564" s="76" t="s">
        <v>230</v>
      </c>
      <c r="H564" s="4" t="s">
        <v>17</v>
      </c>
      <c r="I564" s="155"/>
      <c r="J564" s="148"/>
      <c r="K564" s="35"/>
      <c r="L564" s="144"/>
      <c r="M564" s="144"/>
    </row>
    <row r="565" spans="1:13" ht="12.75">
      <c r="A565" s="1">
        <v>1</v>
      </c>
      <c r="B565" s="1">
        <v>319</v>
      </c>
      <c r="C565" s="1" t="s">
        <v>505</v>
      </c>
      <c r="D565" s="1" t="s">
        <v>356</v>
      </c>
      <c r="E565" s="1">
        <v>2099</v>
      </c>
      <c r="F565" s="39">
        <f aca="true" t="shared" si="53" ref="F565:F571">SUM(E565*1.25)</f>
        <v>2623.75</v>
      </c>
      <c r="G565" s="77">
        <v>0</v>
      </c>
      <c r="H565" s="1" t="s">
        <v>18</v>
      </c>
      <c r="I565" s="1" t="s">
        <v>272</v>
      </c>
      <c r="J565" s="19">
        <v>315</v>
      </c>
      <c r="K565" s="56">
        <f aca="true" t="shared" si="54" ref="K565:K596">ROUND(0.15*F565,0)</f>
        <v>394</v>
      </c>
      <c r="L565" s="1">
        <f aca="true" t="shared" si="55" ref="L565:L570">SUM(E565+J565)</f>
        <v>2414</v>
      </c>
      <c r="M565" s="1">
        <v>1727</v>
      </c>
    </row>
    <row r="566" spans="1:13" ht="12.75">
      <c r="A566" s="1">
        <v>2</v>
      </c>
      <c r="B566" s="1">
        <v>11014</v>
      </c>
      <c r="C566" s="1" t="s">
        <v>506</v>
      </c>
      <c r="D566" s="1" t="s">
        <v>301</v>
      </c>
      <c r="E566" s="1">
        <v>1948</v>
      </c>
      <c r="F566" s="39">
        <f t="shared" si="53"/>
        <v>2435</v>
      </c>
      <c r="G566" s="77">
        <v>0</v>
      </c>
      <c r="H566" s="1" t="s">
        <v>19</v>
      </c>
      <c r="I566" s="1" t="s">
        <v>272</v>
      </c>
      <c r="J566" s="19">
        <v>292</v>
      </c>
      <c r="K566" s="56">
        <f t="shared" si="54"/>
        <v>365</v>
      </c>
      <c r="L566" s="1">
        <f t="shared" si="55"/>
        <v>2240</v>
      </c>
      <c r="M566" s="1">
        <v>1606</v>
      </c>
    </row>
    <row r="567" spans="1:13" ht="12.75">
      <c r="A567" s="1">
        <v>3</v>
      </c>
      <c r="B567" s="1">
        <v>11015</v>
      </c>
      <c r="C567" s="1" t="s">
        <v>507</v>
      </c>
      <c r="D567" s="1" t="s">
        <v>301</v>
      </c>
      <c r="E567" s="1">
        <v>1948</v>
      </c>
      <c r="F567" s="39">
        <f t="shared" si="53"/>
        <v>2435</v>
      </c>
      <c r="G567" s="77">
        <v>0</v>
      </c>
      <c r="H567" s="1" t="s">
        <v>19</v>
      </c>
      <c r="I567" s="1" t="s">
        <v>272</v>
      </c>
      <c r="J567" s="19">
        <v>292</v>
      </c>
      <c r="K567" s="56">
        <f t="shared" si="54"/>
        <v>365</v>
      </c>
      <c r="L567" s="1">
        <f t="shared" si="55"/>
        <v>2240</v>
      </c>
      <c r="M567" s="1">
        <v>1597</v>
      </c>
    </row>
    <row r="568" spans="1:13" ht="12.75">
      <c r="A568" s="1">
        <v>4</v>
      </c>
      <c r="B568" s="1">
        <v>73054</v>
      </c>
      <c r="C568" s="1" t="s">
        <v>508</v>
      </c>
      <c r="D568" s="1" t="s">
        <v>301</v>
      </c>
      <c r="E568" s="1">
        <v>1948</v>
      </c>
      <c r="F568" s="39">
        <f t="shared" si="53"/>
        <v>2435</v>
      </c>
      <c r="G568" s="77">
        <v>0</v>
      </c>
      <c r="H568" s="1" t="s">
        <v>19</v>
      </c>
      <c r="I568" s="1" t="s">
        <v>272</v>
      </c>
      <c r="J568" s="19">
        <v>292</v>
      </c>
      <c r="K568" s="56">
        <f t="shared" si="54"/>
        <v>365</v>
      </c>
      <c r="L568" s="1">
        <f t="shared" si="55"/>
        <v>2240</v>
      </c>
      <c r="M568" s="1">
        <v>1597</v>
      </c>
    </row>
    <row r="569" spans="1:13" ht="12.75">
      <c r="A569" s="1">
        <v>5</v>
      </c>
      <c r="B569" s="1">
        <v>73910</v>
      </c>
      <c r="C569" s="1" t="s">
        <v>257</v>
      </c>
      <c r="D569" s="1" t="s">
        <v>214</v>
      </c>
      <c r="E569" s="1">
        <v>2104</v>
      </c>
      <c r="F569" s="39">
        <f t="shared" si="53"/>
        <v>2630</v>
      </c>
      <c r="G569" s="77">
        <v>0</v>
      </c>
      <c r="H569" s="1" t="s">
        <v>19</v>
      </c>
      <c r="I569" s="1" t="s">
        <v>272</v>
      </c>
      <c r="J569" s="19">
        <v>316</v>
      </c>
      <c r="K569" s="56">
        <f t="shared" si="54"/>
        <v>395</v>
      </c>
      <c r="L569" s="1">
        <f t="shared" si="55"/>
        <v>2420</v>
      </c>
      <c r="M569" s="1">
        <v>1597</v>
      </c>
    </row>
    <row r="570" spans="1:13" ht="12.75">
      <c r="A570" s="1">
        <v>6</v>
      </c>
      <c r="B570" s="1">
        <v>73056</v>
      </c>
      <c r="C570" s="1" t="s">
        <v>509</v>
      </c>
      <c r="D570" s="1" t="s">
        <v>510</v>
      </c>
      <c r="E570" s="1">
        <v>1834</v>
      </c>
      <c r="F570" s="39">
        <f t="shared" si="53"/>
        <v>2292.5</v>
      </c>
      <c r="G570" s="77">
        <v>0</v>
      </c>
      <c r="H570" s="1" t="s">
        <v>19</v>
      </c>
      <c r="I570" s="1" t="s">
        <v>272</v>
      </c>
      <c r="J570" s="19">
        <v>275</v>
      </c>
      <c r="K570" s="56">
        <f t="shared" si="54"/>
        <v>344</v>
      </c>
      <c r="L570" s="1">
        <f t="shared" si="55"/>
        <v>2109</v>
      </c>
      <c r="M570" s="1"/>
    </row>
    <row r="571" spans="1:13" ht="12.75">
      <c r="A571" s="1">
        <v>7</v>
      </c>
      <c r="B571" s="1">
        <v>73017</v>
      </c>
      <c r="C571" s="1" t="s">
        <v>511</v>
      </c>
      <c r="D571" s="1" t="s">
        <v>372</v>
      </c>
      <c r="E571" s="1">
        <v>1770</v>
      </c>
      <c r="F571" s="39">
        <f t="shared" si="53"/>
        <v>2212.5</v>
      </c>
      <c r="G571" s="77">
        <v>0</v>
      </c>
      <c r="H571" s="1" t="s">
        <v>19</v>
      </c>
      <c r="I571" s="1" t="s">
        <v>272</v>
      </c>
      <c r="J571" s="19">
        <v>266</v>
      </c>
      <c r="K571" s="56">
        <f t="shared" si="54"/>
        <v>332</v>
      </c>
      <c r="L571" s="1">
        <f>SUM(E571+J571+J572)</f>
        <v>2479</v>
      </c>
      <c r="M571" s="1">
        <v>1576</v>
      </c>
    </row>
    <row r="572" spans="1:13" ht="12.75">
      <c r="A572" s="1"/>
      <c r="B572" s="1"/>
      <c r="C572" s="1"/>
      <c r="D572" s="1"/>
      <c r="E572" s="1"/>
      <c r="F572" s="39"/>
      <c r="G572" s="77"/>
      <c r="H572" s="1"/>
      <c r="I572" s="1" t="s">
        <v>288</v>
      </c>
      <c r="J572" s="19">
        <v>443</v>
      </c>
      <c r="K572" s="56">
        <f t="shared" si="54"/>
        <v>0</v>
      </c>
      <c r="L572" s="1"/>
      <c r="M572" s="1"/>
    </row>
    <row r="573" spans="1:13" ht="12.75">
      <c r="A573" s="1">
        <v>8</v>
      </c>
      <c r="B573" s="1">
        <v>73018</v>
      </c>
      <c r="C573" s="1" t="s">
        <v>512</v>
      </c>
      <c r="D573" s="1" t="s">
        <v>372</v>
      </c>
      <c r="E573" s="1">
        <v>1770</v>
      </c>
      <c r="F573" s="39">
        <f>SUM(E573*1.25)</f>
        <v>2212.5</v>
      </c>
      <c r="G573" s="77">
        <v>0</v>
      </c>
      <c r="H573" s="1" t="s">
        <v>125</v>
      </c>
      <c r="I573" s="1" t="s">
        <v>272</v>
      </c>
      <c r="J573" s="19">
        <v>266</v>
      </c>
      <c r="K573" s="56">
        <f t="shared" si="54"/>
        <v>332</v>
      </c>
      <c r="L573" s="1">
        <f>SUM(E573+J573+J574)</f>
        <v>2479</v>
      </c>
      <c r="M573" s="1">
        <v>1553</v>
      </c>
    </row>
    <row r="574" spans="1:13" ht="12.75">
      <c r="A574" s="1"/>
      <c r="B574" s="1"/>
      <c r="C574" s="1"/>
      <c r="D574" s="1"/>
      <c r="E574" s="1"/>
      <c r="F574" s="39"/>
      <c r="G574" s="77"/>
      <c r="H574" s="1"/>
      <c r="I574" s="1" t="s">
        <v>288</v>
      </c>
      <c r="J574" s="19">
        <v>443</v>
      </c>
      <c r="K574" s="56">
        <f t="shared" si="54"/>
        <v>0</v>
      </c>
      <c r="L574" s="1"/>
      <c r="M574" s="1"/>
    </row>
    <row r="575" spans="1:13" ht="12.75">
      <c r="A575" s="1">
        <v>9</v>
      </c>
      <c r="B575" s="1">
        <v>73051</v>
      </c>
      <c r="C575" s="1" t="s">
        <v>513</v>
      </c>
      <c r="D575" s="1" t="s">
        <v>372</v>
      </c>
      <c r="E575" s="1">
        <v>1770</v>
      </c>
      <c r="F575" s="39">
        <f>SUM(E575*1.25)</f>
        <v>2212.5</v>
      </c>
      <c r="G575" s="77">
        <v>0</v>
      </c>
      <c r="H575" s="1" t="s">
        <v>19</v>
      </c>
      <c r="I575" s="1" t="s">
        <v>272</v>
      </c>
      <c r="J575" s="19">
        <v>266</v>
      </c>
      <c r="K575" s="56">
        <f t="shared" si="54"/>
        <v>332</v>
      </c>
      <c r="L575" s="1">
        <f>SUM(E575+J575+J576)</f>
        <v>2479</v>
      </c>
      <c r="M575" s="1">
        <v>1579</v>
      </c>
    </row>
    <row r="576" spans="1:13" ht="12.75">
      <c r="A576" s="1"/>
      <c r="B576" s="1"/>
      <c r="C576" s="1"/>
      <c r="D576" s="1"/>
      <c r="E576" s="1"/>
      <c r="F576" s="39"/>
      <c r="G576" s="77"/>
      <c r="H576" s="1"/>
      <c r="I576" s="1" t="s">
        <v>288</v>
      </c>
      <c r="J576" s="19">
        <v>443</v>
      </c>
      <c r="K576" s="56">
        <f t="shared" si="54"/>
        <v>0</v>
      </c>
      <c r="L576" s="1"/>
      <c r="M576" s="1"/>
    </row>
    <row r="577" spans="1:13" ht="12.75">
      <c r="A577" s="1">
        <v>10</v>
      </c>
      <c r="B577" s="1">
        <v>73049</v>
      </c>
      <c r="C577" s="1" t="s">
        <v>514</v>
      </c>
      <c r="D577" s="1" t="s">
        <v>515</v>
      </c>
      <c r="E577" s="1">
        <v>1727</v>
      </c>
      <c r="F577" s="39">
        <f>SUM(E577*1.25)</f>
        <v>2158.75</v>
      </c>
      <c r="G577" s="77">
        <v>0</v>
      </c>
      <c r="H577" s="1" t="s">
        <v>19</v>
      </c>
      <c r="I577" s="1" t="s">
        <v>272</v>
      </c>
      <c r="J577" s="19">
        <v>259</v>
      </c>
      <c r="K577" s="56">
        <f t="shared" si="54"/>
        <v>324</v>
      </c>
      <c r="L577" s="1">
        <f>SUM(E577+J577+J578)</f>
        <v>2418</v>
      </c>
      <c r="M577" s="1">
        <v>1426</v>
      </c>
    </row>
    <row r="578" spans="1:13" ht="12.75">
      <c r="A578" s="1"/>
      <c r="B578" s="1"/>
      <c r="C578" s="1"/>
      <c r="D578" s="1"/>
      <c r="E578" s="1"/>
      <c r="F578" s="39"/>
      <c r="G578" s="77"/>
      <c r="H578" s="1"/>
      <c r="I578" s="1" t="s">
        <v>288</v>
      </c>
      <c r="J578" s="19">
        <v>432</v>
      </c>
      <c r="K578" s="56">
        <f t="shared" si="54"/>
        <v>0</v>
      </c>
      <c r="L578" s="1"/>
      <c r="M578" s="1"/>
    </row>
    <row r="579" spans="1:13" ht="12.75">
      <c r="A579" s="1">
        <v>11</v>
      </c>
      <c r="B579" s="1">
        <v>73913</v>
      </c>
      <c r="C579" s="20" t="s">
        <v>579</v>
      </c>
      <c r="D579" s="1" t="s">
        <v>216</v>
      </c>
      <c r="E579" s="1">
        <v>2087</v>
      </c>
      <c r="F579" s="39">
        <f>SUM(E579*1.25)</f>
        <v>2608.75</v>
      </c>
      <c r="G579" s="77">
        <v>0</v>
      </c>
      <c r="H579" s="1" t="s">
        <v>18</v>
      </c>
      <c r="I579" s="1" t="s">
        <v>272</v>
      </c>
      <c r="J579" s="19">
        <v>313</v>
      </c>
      <c r="K579" s="56">
        <f t="shared" si="54"/>
        <v>391</v>
      </c>
      <c r="L579" s="1">
        <f>SUM(E579+J579)</f>
        <v>2400</v>
      </c>
      <c r="M579" s="1"/>
    </row>
    <row r="580" spans="1:13" ht="12.75">
      <c r="A580" s="1">
        <v>12</v>
      </c>
      <c r="B580" s="1">
        <v>73007</v>
      </c>
      <c r="C580" s="1" t="s">
        <v>516</v>
      </c>
      <c r="D580" s="1" t="s">
        <v>279</v>
      </c>
      <c r="E580" s="1">
        <v>2007</v>
      </c>
      <c r="F580" s="39">
        <f>SUM(E580*1.25)</f>
        <v>2508.75</v>
      </c>
      <c r="G580" s="77">
        <v>0</v>
      </c>
      <c r="H580" s="1" t="s">
        <v>19</v>
      </c>
      <c r="I580" s="1" t="s">
        <v>272</v>
      </c>
      <c r="J580" s="19">
        <v>301</v>
      </c>
      <c r="K580" s="56">
        <f t="shared" si="54"/>
        <v>376</v>
      </c>
      <c r="L580" s="1">
        <f>SUM(E580+J580+J581)</f>
        <v>2810</v>
      </c>
      <c r="M580" s="1">
        <v>1765</v>
      </c>
    </row>
    <row r="581" spans="1:13" ht="12.75">
      <c r="A581" s="1"/>
      <c r="B581" s="1"/>
      <c r="C581" s="1"/>
      <c r="D581" s="1"/>
      <c r="E581" s="1"/>
      <c r="F581" s="39"/>
      <c r="G581" s="77"/>
      <c r="H581" s="1"/>
      <c r="I581" s="1" t="s">
        <v>288</v>
      </c>
      <c r="J581" s="19">
        <v>502</v>
      </c>
      <c r="K581" s="56">
        <f t="shared" si="54"/>
        <v>0</v>
      </c>
      <c r="L581" s="1"/>
      <c r="M581" s="1"/>
    </row>
    <row r="582" spans="1:13" ht="12.75">
      <c r="A582" s="1">
        <v>13</v>
      </c>
      <c r="B582" s="1">
        <v>73008</v>
      </c>
      <c r="C582" s="1" t="s">
        <v>517</v>
      </c>
      <c r="D582" s="1" t="s">
        <v>279</v>
      </c>
      <c r="E582" s="1">
        <v>2007</v>
      </c>
      <c r="F582" s="39">
        <f>SUM(E582*1.25)</f>
        <v>2508.75</v>
      </c>
      <c r="G582" s="77">
        <v>0</v>
      </c>
      <c r="H582" s="1" t="s">
        <v>125</v>
      </c>
      <c r="I582" s="1" t="s">
        <v>272</v>
      </c>
      <c r="J582" s="19">
        <v>301</v>
      </c>
      <c r="K582" s="56">
        <f t="shared" si="54"/>
        <v>376</v>
      </c>
      <c r="L582" s="1">
        <f>SUM(E582+J582+J583)</f>
        <v>2810</v>
      </c>
      <c r="M582" s="1">
        <v>1755</v>
      </c>
    </row>
    <row r="583" spans="1:13" ht="12.75">
      <c r="A583" s="1"/>
      <c r="B583" s="1"/>
      <c r="C583" s="1"/>
      <c r="D583" s="1"/>
      <c r="E583" s="1"/>
      <c r="F583" s="39"/>
      <c r="G583" s="77"/>
      <c r="H583" s="1"/>
      <c r="I583" s="1" t="s">
        <v>288</v>
      </c>
      <c r="J583" s="19">
        <v>502</v>
      </c>
      <c r="K583" s="56">
        <f t="shared" si="54"/>
        <v>0</v>
      </c>
      <c r="L583" s="1"/>
      <c r="M583" s="1"/>
    </row>
    <row r="584" spans="1:13" ht="12.75">
      <c r="A584" s="1">
        <v>14</v>
      </c>
      <c r="B584" s="1">
        <v>73009</v>
      </c>
      <c r="C584" s="1" t="s">
        <v>518</v>
      </c>
      <c r="D584" s="1" t="s">
        <v>279</v>
      </c>
      <c r="E584" s="1">
        <v>2007</v>
      </c>
      <c r="F584" s="39">
        <f>SUM(E584*1.25)</f>
        <v>2508.75</v>
      </c>
      <c r="G584" s="77">
        <v>0</v>
      </c>
      <c r="H584" s="1" t="s">
        <v>19</v>
      </c>
      <c r="I584" s="1" t="s">
        <v>272</v>
      </c>
      <c r="J584" s="19">
        <v>301</v>
      </c>
      <c r="K584" s="56">
        <f t="shared" si="54"/>
        <v>376</v>
      </c>
      <c r="L584" s="1">
        <f>SUM(E584+J584+J585)</f>
        <v>2810</v>
      </c>
      <c r="M584" s="1">
        <v>1755</v>
      </c>
    </row>
    <row r="585" spans="1:13" ht="12.75">
      <c r="A585" s="1"/>
      <c r="B585" s="1"/>
      <c r="C585" s="1"/>
      <c r="D585" s="1"/>
      <c r="E585" s="1"/>
      <c r="F585" s="39"/>
      <c r="G585" s="77"/>
      <c r="H585" s="1"/>
      <c r="I585" s="1" t="s">
        <v>288</v>
      </c>
      <c r="J585" s="19">
        <v>502</v>
      </c>
      <c r="K585" s="56">
        <f t="shared" si="54"/>
        <v>0</v>
      </c>
      <c r="L585" s="1"/>
      <c r="M585" s="1"/>
    </row>
    <row r="586" spans="1:13" ht="12.75">
      <c r="A586" s="1">
        <v>15</v>
      </c>
      <c r="B586" s="1">
        <v>73010</v>
      </c>
      <c r="C586" s="1" t="s">
        <v>519</v>
      </c>
      <c r="D586" s="1" t="s">
        <v>279</v>
      </c>
      <c r="E586" s="1">
        <v>2007</v>
      </c>
      <c r="F586" s="39">
        <f>SUM(E586*1.25)</f>
        <v>2508.75</v>
      </c>
      <c r="G586" s="77">
        <v>0</v>
      </c>
      <c r="H586" s="1" t="s">
        <v>19</v>
      </c>
      <c r="I586" s="1" t="s">
        <v>272</v>
      </c>
      <c r="J586" s="19">
        <v>301</v>
      </c>
      <c r="K586" s="56">
        <f t="shared" si="54"/>
        <v>376</v>
      </c>
      <c r="L586" s="1">
        <f>SUM(E586+J586+J587)</f>
        <v>2810</v>
      </c>
      <c r="M586" s="1">
        <v>1781</v>
      </c>
    </row>
    <row r="587" spans="1:13" ht="12.75">
      <c r="A587" s="1"/>
      <c r="B587" s="1"/>
      <c r="C587" s="1"/>
      <c r="D587" s="1"/>
      <c r="E587" s="1"/>
      <c r="F587" s="39"/>
      <c r="G587" s="77"/>
      <c r="H587" s="1"/>
      <c r="I587" s="1" t="s">
        <v>288</v>
      </c>
      <c r="J587" s="19">
        <v>502</v>
      </c>
      <c r="K587" s="56">
        <f t="shared" si="54"/>
        <v>0</v>
      </c>
      <c r="L587" s="1"/>
      <c r="M587" s="1"/>
    </row>
    <row r="588" spans="1:13" ht="12.75">
      <c r="A588" s="1">
        <v>16</v>
      </c>
      <c r="B588" s="1">
        <v>73011</v>
      </c>
      <c r="C588" s="1" t="s">
        <v>520</v>
      </c>
      <c r="D588" s="1" t="s">
        <v>281</v>
      </c>
      <c r="E588" s="1">
        <v>1916</v>
      </c>
      <c r="F588" s="39">
        <f>SUM(E588*1.25)</f>
        <v>2395</v>
      </c>
      <c r="G588" s="77">
        <v>0</v>
      </c>
      <c r="H588" s="1" t="s">
        <v>125</v>
      </c>
      <c r="I588" s="1" t="s">
        <v>272</v>
      </c>
      <c r="J588" s="19">
        <v>287</v>
      </c>
      <c r="K588" s="56">
        <f t="shared" si="54"/>
        <v>359</v>
      </c>
      <c r="L588" s="1">
        <f>SUM(E588+J588)</f>
        <v>2203</v>
      </c>
      <c r="M588" s="1">
        <v>1571</v>
      </c>
    </row>
    <row r="589" spans="1:13" ht="12.75">
      <c r="A589" s="1">
        <v>17</v>
      </c>
      <c r="B589" s="1">
        <v>73013</v>
      </c>
      <c r="C589" s="1" t="s">
        <v>521</v>
      </c>
      <c r="D589" s="1" t="s">
        <v>281</v>
      </c>
      <c r="E589" s="1">
        <v>1916</v>
      </c>
      <c r="F589" s="39">
        <f>SUM(E589*1.25)</f>
        <v>2395</v>
      </c>
      <c r="G589" s="77">
        <v>0</v>
      </c>
      <c r="H589" s="1" t="s">
        <v>19</v>
      </c>
      <c r="I589" s="1" t="s">
        <v>272</v>
      </c>
      <c r="J589" s="19">
        <v>287</v>
      </c>
      <c r="K589" s="56">
        <f t="shared" si="54"/>
        <v>359</v>
      </c>
      <c r="L589" s="1">
        <f>SUM(E589+J589)</f>
        <v>2203</v>
      </c>
      <c r="M589" s="1">
        <v>1572</v>
      </c>
    </row>
    <row r="590" spans="1:13" ht="12.75">
      <c r="A590" s="1">
        <v>18</v>
      </c>
      <c r="B590" s="1">
        <v>73030</v>
      </c>
      <c r="C590" s="1" t="s">
        <v>522</v>
      </c>
      <c r="D590" s="1" t="s">
        <v>281</v>
      </c>
      <c r="E590" s="1">
        <v>1916</v>
      </c>
      <c r="F590" s="39">
        <f>SUM(E590*1.25)</f>
        <v>2395</v>
      </c>
      <c r="G590" s="77">
        <v>0</v>
      </c>
      <c r="H590" s="1" t="s">
        <v>19</v>
      </c>
      <c r="I590" s="1" t="s">
        <v>272</v>
      </c>
      <c r="J590" s="19">
        <v>287</v>
      </c>
      <c r="K590" s="56">
        <f t="shared" si="54"/>
        <v>359</v>
      </c>
      <c r="L590" s="1">
        <f>SUM(E590+J590)</f>
        <v>2203</v>
      </c>
      <c r="M590" s="1">
        <v>1582</v>
      </c>
    </row>
    <row r="591" spans="1:13" ht="12.75">
      <c r="A591" s="1">
        <v>19</v>
      </c>
      <c r="B591" s="1">
        <v>73061</v>
      </c>
      <c r="C591" s="1" t="s">
        <v>523</v>
      </c>
      <c r="D591" s="1" t="s">
        <v>281</v>
      </c>
      <c r="E591" s="1">
        <v>1916</v>
      </c>
      <c r="F591" s="39">
        <f>SUM(E591*1.25)</f>
        <v>2395</v>
      </c>
      <c r="G591" s="77">
        <v>0</v>
      </c>
      <c r="H591" s="1" t="s">
        <v>19</v>
      </c>
      <c r="I591" s="1" t="s">
        <v>272</v>
      </c>
      <c r="J591" s="19">
        <v>287</v>
      </c>
      <c r="K591" s="56">
        <f t="shared" si="54"/>
        <v>359</v>
      </c>
      <c r="L591" s="1">
        <f>SUM(E591+J591+J592)</f>
        <v>2682</v>
      </c>
      <c r="M591" s="1">
        <v>1695</v>
      </c>
    </row>
    <row r="592" spans="1:13" ht="12.75">
      <c r="A592" s="1"/>
      <c r="B592" s="1"/>
      <c r="C592" s="1"/>
      <c r="D592" s="1"/>
      <c r="E592" s="1"/>
      <c r="F592" s="39"/>
      <c r="G592" s="77"/>
      <c r="H592" s="1"/>
      <c r="I592" s="1" t="s">
        <v>288</v>
      </c>
      <c r="J592" s="19">
        <v>479</v>
      </c>
      <c r="K592" s="56">
        <f t="shared" si="54"/>
        <v>0</v>
      </c>
      <c r="L592" s="1"/>
      <c r="M592" s="1"/>
    </row>
    <row r="593" spans="1:13" ht="12.75">
      <c r="A593" s="1">
        <v>20</v>
      </c>
      <c r="B593" s="1">
        <v>73058</v>
      </c>
      <c r="C593" s="1" t="s">
        <v>524</v>
      </c>
      <c r="D593" s="1" t="s">
        <v>525</v>
      </c>
      <c r="E593" s="1">
        <v>1899</v>
      </c>
      <c r="F593" s="39">
        <f>SUM(E593*1.25)</f>
        <v>2373.75</v>
      </c>
      <c r="G593" s="77">
        <v>0</v>
      </c>
      <c r="H593" s="1" t="s">
        <v>19</v>
      </c>
      <c r="I593" s="1" t="s">
        <v>272</v>
      </c>
      <c r="J593" s="19">
        <v>285</v>
      </c>
      <c r="K593" s="56">
        <f t="shared" si="54"/>
        <v>356</v>
      </c>
      <c r="L593" s="1">
        <f>SUM(E593+J593)</f>
        <v>2184</v>
      </c>
      <c r="M593" s="1">
        <v>1578</v>
      </c>
    </row>
    <row r="594" spans="1:13" ht="12.75">
      <c r="A594" s="1">
        <v>21</v>
      </c>
      <c r="B594" s="1">
        <v>73916</v>
      </c>
      <c r="C594" s="1" t="s">
        <v>232</v>
      </c>
      <c r="D594" s="1" t="s">
        <v>526</v>
      </c>
      <c r="E594" s="1">
        <v>864</v>
      </c>
      <c r="F594" s="39">
        <f>SUM(E594*1.25)</f>
        <v>1080</v>
      </c>
      <c r="G594" s="77">
        <v>0</v>
      </c>
      <c r="H594" s="1" t="s">
        <v>125</v>
      </c>
      <c r="I594" s="1" t="s">
        <v>272</v>
      </c>
      <c r="J594" s="19">
        <v>130</v>
      </c>
      <c r="K594" s="56">
        <f t="shared" si="54"/>
        <v>162</v>
      </c>
      <c r="L594" s="1">
        <f>SUM(E594+J594)</f>
        <v>994</v>
      </c>
      <c r="M594" s="1"/>
    </row>
    <row r="595" spans="1:13" ht="12.75">
      <c r="A595" s="1">
        <v>22</v>
      </c>
      <c r="B595" s="1">
        <v>73086</v>
      </c>
      <c r="C595" s="1" t="s">
        <v>527</v>
      </c>
      <c r="D595" s="1" t="s">
        <v>528</v>
      </c>
      <c r="E595" s="1">
        <v>1727</v>
      </c>
      <c r="F595" s="39">
        <f>SUM(E595*1.25)</f>
        <v>2158.75</v>
      </c>
      <c r="G595" s="77">
        <v>0</v>
      </c>
      <c r="H595" s="1" t="s">
        <v>19</v>
      </c>
      <c r="I595" s="1" t="s">
        <v>272</v>
      </c>
      <c r="J595" s="19">
        <v>259</v>
      </c>
      <c r="K595" s="56">
        <f t="shared" si="54"/>
        <v>324</v>
      </c>
      <c r="L595" s="1">
        <f>SUM(E595+J595)</f>
        <v>1986</v>
      </c>
      <c r="M595" s="1">
        <v>1438</v>
      </c>
    </row>
    <row r="596" spans="5:11" ht="12.75">
      <c r="E596" s="36">
        <f>SUM(E565:E595)</f>
        <v>41187</v>
      </c>
      <c r="F596" s="63">
        <f>SUM(F565:F595)</f>
        <v>51483.75</v>
      </c>
      <c r="K596" s="68">
        <f t="shared" si="54"/>
        <v>7723</v>
      </c>
    </row>
    <row r="597" spans="1:13" ht="12.75">
      <c r="A597" s="162" t="s">
        <v>671</v>
      </c>
      <c r="B597" s="162"/>
      <c r="C597" s="162"/>
      <c r="D597" s="162"/>
      <c r="E597" s="162"/>
      <c r="F597" s="162"/>
      <c r="G597" s="162"/>
      <c r="H597" s="162"/>
      <c r="I597" s="162"/>
      <c r="J597" s="162"/>
      <c r="K597" s="162"/>
      <c r="L597" s="162"/>
      <c r="M597" s="162"/>
    </row>
    <row r="598" spans="1:13" ht="12.75">
      <c r="A598" s="26"/>
      <c r="B598" s="26"/>
      <c r="C598" s="26"/>
      <c r="D598" s="18"/>
      <c r="E598" s="27"/>
      <c r="F598" s="46"/>
      <c r="G598" s="85"/>
      <c r="H598" s="18"/>
      <c r="I598" s="18"/>
      <c r="J598" s="27"/>
      <c r="K598" s="27"/>
      <c r="L598" s="163"/>
      <c r="M598" s="163"/>
    </row>
    <row r="599" spans="1:13" ht="12.75">
      <c r="A599" s="28"/>
      <c r="B599" s="28"/>
      <c r="C599" s="17"/>
      <c r="D599" s="17"/>
      <c r="E599" s="17"/>
      <c r="F599" s="45"/>
      <c r="G599" s="86"/>
      <c r="H599" s="17"/>
      <c r="I599" s="17"/>
      <c r="J599" s="29"/>
      <c r="K599" s="29"/>
      <c r="L599" s="164"/>
      <c r="M599" s="164"/>
    </row>
    <row r="600" spans="1:12" ht="12.75" hidden="1">
      <c r="A600" s="30"/>
      <c r="B600" s="30"/>
      <c r="C600" s="30"/>
      <c r="D600" s="30"/>
      <c r="E600" s="30"/>
      <c r="F600" s="47"/>
      <c r="G600" s="87"/>
      <c r="H600" s="30"/>
      <c r="I600" s="30"/>
      <c r="J600" s="30"/>
      <c r="K600" s="30"/>
      <c r="L600" s="30"/>
    </row>
    <row r="601" spans="1:12" ht="12.75" hidden="1">
      <c r="A601" s="1"/>
      <c r="B601" s="1"/>
      <c r="C601" s="1"/>
      <c r="D601" s="1"/>
      <c r="E601" s="1"/>
      <c r="F601" s="39"/>
      <c r="G601" s="77"/>
      <c r="H601" s="1"/>
      <c r="I601" s="1"/>
      <c r="J601" s="1"/>
      <c r="K601" s="1"/>
      <c r="L601" s="1"/>
    </row>
    <row r="602" spans="1:12" ht="12.75" hidden="1">
      <c r="A602" s="1"/>
      <c r="B602" s="1"/>
      <c r="C602" s="1"/>
      <c r="D602" s="1"/>
      <c r="E602" s="1"/>
      <c r="F602" s="39"/>
      <c r="G602" s="77"/>
      <c r="H602" s="1"/>
      <c r="I602" s="1"/>
      <c r="J602" s="1"/>
      <c r="K602" s="1"/>
      <c r="L602" s="1"/>
    </row>
    <row r="603" spans="1:12" ht="12.75" hidden="1">
      <c r="A603" s="1"/>
      <c r="B603" s="1"/>
      <c r="C603" s="1"/>
      <c r="D603" s="1"/>
      <c r="E603" s="1"/>
      <c r="F603" s="39"/>
      <c r="G603" s="77"/>
      <c r="H603" s="1"/>
      <c r="I603" s="1"/>
      <c r="J603" s="1"/>
      <c r="K603" s="1"/>
      <c r="L603" s="1"/>
    </row>
    <row r="604" spans="1:12" ht="12.75" hidden="1">
      <c r="A604" s="1"/>
      <c r="B604" s="1"/>
      <c r="C604" s="1"/>
      <c r="D604" s="1"/>
      <c r="E604" s="1"/>
      <c r="F604" s="39"/>
      <c r="G604" s="77"/>
      <c r="H604" s="1"/>
      <c r="I604" s="1"/>
      <c r="J604" s="1"/>
      <c r="K604" s="1"/>
      <c r="L604" s="1"/>
    </row>
    <row r="605" spans="1:12" ht="12.75" hidden="1">
      <c r="A605" s="1"/>
      <c r="B605" s="1"/>
      <c r="C605" s="1"/>
      <c r="D605" s="1"/>
      <c r="E605" s="1"/>
      <c r="F605" s="39"/>
      <c r="G605" s="77"/>
      <c r="H605" s="1"/>
      <c r="I605" s="1"/>
      <c r="J605" s="1"/>
      <c r="K605" s="1"/>
      <c r="L605" s="1"/>
    </row>
    <row r="606" spans="1:12" ht="12.75" hidden="1">
      <c r="A606" s="1"/>
      <c r="B606" s="1"/>
      <c r="C606" s="1"/>
      <c r="D606" s="1"/>
      <c r="E606" s="1"/>
      <c r="F606" s="39"/>
      <c r="G606" s="77"/>
      <c r="H606" s="1"/>
      <c r="I606" s="1"/>
      <c r="J606" s="1"/>
      <c r="K606" s="1"/>
      <c r="L606" s="1"/>
    </row>
    <row r="607" spans="1:12" ht="12.75" hidden="1">
      <c r="A607" s="1"/>
      <c r="B607" s="1"/>
      <c r="C607" s="1"/>
      <c r="D607" s="1"/>
      <c r="E607" s="1"/>
      <c r="F607" s="39"/>
      <c r="G607" s="77"/>
      <c r="H607" s="1"/>
      <c r="I607" s="1"/>
      <c r="J607" s="1"/>
      <c r="K607" s="1"/>
      <c r="L607" s="1"/>
    </row>
    <row r="608" spans="1:12" ht="12.75" hidden="1">
      <c r="A608" s="1" t="s">
        <v>580</v>
      </c>
      <c r="B608" s="1" t="s">
        <v>581</v>
      </c>
      <c r="C608" s="1" t="s">
        <v>582</v>
      </c>
      <c r="D608" s="1" t="s">
        <v>583</v>
      </c>
      <c r="E608" s="1" t="s">
        <v>584</v>
      </c>
      <c r="F608" s="39"/>
      <c r="G608" s="77" t="s">
        <v>585</v>
      </c>
      <c r="H608" s="1" t="s">
        <v>586</v>
      </c>
      <c r="I608" s="1" t="s">
        <v>587</v>
      </c>
      <c r="J608" s="1" t="s">
        <v>588</v>
      </c>
      <c r="K608" s="1"/>
      <c r="L608" s="1"/>
    </row>
    <row r="609" spans="1:24" s="3" customFormat="1" ht="12.75">
      <c r="A609" s="147" t="s">
        <v>274</v>
      </c>
      <c r="B609" s="3" t="s">
        <v>589</v>
      </c>
      <c r="C609" s="152" t="s">
        <v>223</v>
      </c>
      <c r="D609" s="3" t="s">
        <v>13</v>
      </c>
      <c r="E609" s="154" t="s">
        <v>224</v>
      </c>
      <c r="F609" s="37"/>
      <c r="G609" s="75" t="s">
        <v>590</v>
      </c>
      <c r="H609" s="3" t="s">
        <v>14</v>
      </c>
      <c r="I609" s="152" t="s">
        <v>15</v>
      </c>
      <c r="J609" s="147" t="s">
        <v>591</v>
      </c>
      <c r="K609" s="34"/>
      <c r="L609" s="144" t="s">
        <v>231</v>
      </c>
      <c r="M609" s="144" t="s">
        <v>221</v>
      </c>
      <c r="N609" s="31"/>
      <c r="O609" s="32"/>
      <c r="P609" s="32"/>
      <c r="Q609" s="32"/>
      <c r="R609" s="32"/>
      <c r="S609" s="32"/>
      <c r="T609" s="32"/>
      <c r="U609" s="32"/>
      <c r="V609" s="32"/>
      <c r="W609" s="32"/>
      <c r="X609" s="32"/>
    </row>
    <row r="610" spans="1:24" s="4" customFormat="1" ht="12.75">
      <c r="A610" s="148"/>
      <c r="C610" s="153"/>
      <c r="D610" s="4" t="s">
        <v>16</v>
      </c>
      <c r="E610" s="155"/>
      <c r="F610" s="38"/>
      <c r="G610" s="76" t="s">
        <v>592</v>
      </c>
      <c r="H610" s="4" t="s">
        <v>17</v>
      </c>
      <c r="I610" s="153"/>
      <c r="J610" s="148"/>
      <c r="K610" s="35"/>
      <c r="L610" s="144"/>
      <c r="M610" s="144"/>
      <c r="N610" s="31"/>
      <c r="O610" s="32"/>
      <c r="P610" s="32"/>
      <c r="Q610" s="32"/>
      <c r="R610" s="32"/>
      <c r="S610" s="32"/>
      <c r="T610" s="32"/>
      <c r="U610" s="32"/>
      <c r="V610" s="32"/>
      <c r="W610" s="32"/>
      <c r="X610" s="32"/>
    </row>
    <row r="611" spans="1:13" ht="12.75">
      <c r="A611" s="1">
        <v>1</v>
      </c>
      <c r="B611" s="1">
        <v>11020</v>
      </c>
      <c r="C611" s="1" t="s">
        <v>593</v>
      </c>
      <c r="D611" s="1" t="s">
        <v>97</v>
      </c>
      <c r="E611" s="1">
        <v>2886</v>
      </c>
      <c r="F611" s="39">
        <f>SUM(E611*1.25)</f>
        <v>3607.5</v>
      </c>
      <c r="G611" s="77">
        <v>0</v>
      </c>
      <c r="H611" s="1" t="s">
        <v>18</v>
      </c>
      <c r="I611" s="1" t="s">
        <v>594</v>
      </c>
      <c r="J611" s="1">
        <v>433</v>
      </c>
      <c r="K611" s="56">
        <f aca="true" t="shared" si="56" ref="K611:K674">ROUND(0.15*F611,0)</f>
        <v>541</v>
      </c>
      <c r="L611" s="1">
        <f>SUM(E611+J611)</f>
        <v>3319</v>
      </c>
      <c r="M611" s="1">
        <v>2332</v>
      </c>
    </row>
    <row r="612" spans="1:13" ht="12.75">
      <c r="A612" s="1">
        <v>2</v>
      </c>
      <c r="B612" s="1">
        <v>11023</v>
      </c>
      <c r="C612" s="1" t="s">
        <v>595</v>
      </c>
      <c r="D612" s="1" t="s">
        <v>97</v>
      </c>
      <c r="E612" s="1">
        <v>2886</v>
      </c>
      <c r="F612" s="39">
        <f>SUM(E612*1.25)</f>
        <v>3607.5</v>
      </c>
      <c r="G612" s="77">
        <v>0</v>
      </c>
      <c r="H612" s="1" t="s">
        <v>18</v>
      </c>
      <c r="I612" s="1" t="s">
        <v>594</v>
      </c>
      <c r="J612" s="1">
        <v>433</v>
      </c>
      <c r="K612" s="56">
        <f t="shared" si="56"/>
        <v>541</v>
      </c>
      <c r="L612" s="1">
        <f>SUM(E612+J612)</f>
        <v>3319</v>
      </c>
      <c r="M612" s="1">
        <v>2332</v>
      </c>
    </row>
    <row r="613" spans="1:13" ht="12.75">
      <c r="A613" s="1">
        <v>3</v>
      </c>
      <c r="B613" s="1">
        <v>72514</v>
      </c>
      <c r="C613" s="1" t="s">
        <v>596</v>
      </c>
      <c r="D613" s="1" t="s">
        <v>97</v>
      </c>
      <c r="E613" s="1">
        <v>2886</v>
      </c>
      <c r="F613" s="39">
        <f>SUM(E613*1.25)</f>
        <v>3607.5</v>
      </c>
      <c r="G613" s="77">
        <v>0</v>
      </c>
      <c r="H613" s="1" t="s">
        <v>18</v>
      </c>
      <c r="I613" s="1" t="s">
        <v>594</v>
      </c>
      <c r="J613" s="1">
        <v>433</v>
      </c>
      <c r="K613" s="56">
        <f t="shared" si="56"/>
        <v>541</v>
      </c>
      <c r="L613" s="1">
        <f>SUM(E613+J613+J614)</f>
        <v>4041</v>
      </c>
      <c r="M613" s="1">
        <v>2332</v>
      </c>
    </row>
    <row r="614" spans="1:13" ht="12.75">
      <c r="A614" s="1"/>
      <c r="B614" s="1"/>
      <c r="C614" s="1"/>
      <c r="D614" s="1"/>
      <c r="E614" s="1"/>
      <c r="F614" s="39"/>
      <c r="G614" s="77"/>
      <c r="H614" s="1"/>
      <c r="I614" s="1" t="s">
        <v>288</v>
      </c>
      <c r="J614" s="1">
        <v>722</v>
      </c>
      <c r="K614" s="56">
        <f t="shared" si="56"/>
        <v>0</v>
      </c>
      <c r="L614" s="1"/>
      <c r="M614" s="1"/>
    </row>
    <row r="615" spans="1:13" ht="12.75">
      <c r="A615" s="1">
        <v>4</v>
      </c>
      <c r="B615" s="1">
        <v>72927</v>
      </c>
      <c r="C615" s="1" t="s">
        <v>597</v>
      </c>
      <c r="D615" s="1" t="s">
        <v>97</v>
      </c>
      <c r="E615" s="1">
        <v>2886</v>
      </c>
      <c r="F615" s="39">
        <f>SUM(E615*1.25)</f>
        <v>3607.5</v>
      </c>
      <c r="G615" s="77">
        <v>0</v>
      </c>
      <c r="H615" s="1" t="s">
        <v>18</v>
      </c>
      <c r="I615" s="1" t="s">
        <v>594</v>
      </c>
      <c r="J615" s="1">
        <v>433</v>
      </c>
      <c r="K615" s="56">
        <f t="shared" si="56"/>
        <v>541</v>
      </c>
      <c r="L615" s="1">
        <f>SUM(E615+J615)</f>
        <v>3319</v>
      </c>
      <c r="M615" s="1">
        <v>2332</v>
      </c>
    </row>
    <row r="616" spans="1:13" ht="12.75">
      <c r="A616" s="1">
        <v>5</v>
      </c>
      <c r="B616" s="1">
        <v>72948</v>
      </c>
      <c r="C616" s="20" t="s">
        <v>598</v>
      </c>
      <c r="D616" s="1" t="s">
        <v>97</v>
      </c>
      <c r="E616" s="1">
        <v>2886</v>
      </c>
      <c r="F616" s="39">
        <f>SUM(E616*1.25)</f>
        <v>3607.5</v>
      </c>
      <c r="G616" s="77">
        <v>0</v>
      </c>
      <c r="H616" s="1" t="s">
        <v>18</v>
      </c>
      <c r="I616" s="1" t="s">
        <v>594</v>
      </c>
      <c r="J616" s="1">
        <v>433</v>
      </c>
      <c r="K616" s="56">
        <f t="shared" si="56"/>
        <v>541</v>
      </c>
      <c r="L616" s="1">
        <f>SUM(E616+J616)</f>
        <v>3319</v>
      </c>
      <c r="M616" s="1">
        <v>2332</v>
      </c>
    </row>
    <row r="617" spans="1:13" ht="12.75">
      <c r="A617" s="1">
        <v>6</v>
      </c>
      <c r="B617" s="1">
        <v>11017</v>
      </c>
      <c r="C617" s="1" t="s">
        <v>599</v>
      </c>
      <c r="D617" s="1" t="s">
        <v>122</v>
      </c>
      <c r="E617" s="1">
        <v>2571</v>
      </c>
      <c r="F617" s="39">
        <f>SUM(E617*1.25)</f>
        <v>3213.75</v>
      </c>
      <c r="G617" s="77">
        <v>0</v>
      </c>
      <c r="H617" s="1" t="s">
        <v>18</v>
      </c>
      <c r="I617" s="1" t="s">
        <v>594</v>
      </c>
      <c r="J617" s="1">
        <v>386</v>
      </c>
      <c r="K617" s="56">
        <f t="shared" si="56"/>
        <v>482</v>
      </c>
      <c r="L617" s="1">
        <f>SUM(E617+J617)</f>
        <v>2957</v>
      </c>
      <c r="M617" s="1">
        <v>2080</v>
      </c>
    </row>
    <row r="618" spans="1:13" ht="12.75">
      <c r="A618" s="1">
        <v>7</v>
      </c>
      <c r="B618" s="1">
        <v>11021</v>
      </c>
      <c r="C618" s="1" t="s">
        <v>600</v>
      </c>
      <c r="D618" s="1" t="s">
        <v>301</v>
      </c>
      <c r="E618" s="1">
        <v>1948</v>
      </c>
      <c r="F618" s="39">
        <f>SUM(E618*1.25)</f>
        <v>2435</v>
      </c>
      <c r="G618" s="77">
        <v>0</v>
      </c>
      <c r="H618" s="1" t="s">
        <v>19</v>
      </c>
      <c r="I618" s="1" t="s">
        <v>594</v>
      </c>
      <c r="J618" s="1">
        <v>292</v>
      </c>
      <c r="K618" s="56">
        <f t="shared" si="56"/>
        <v>365</v>
      </c>
      <c r="L618" s="1">
        <f>SUM(E618+J618)</f>
        <v>2240</v>
      </c>
      <c r="M618" s="1">
        <v>1600</v>
      </c>
    </row>
    <row r="619" spans="1:13" ht="12.75">
      <c r="A619" s="1">
        <v>8</v>
      </c>
      <c r="B619" s="1">
        <v>72515</v>
      </c>
      <c r="C619" s="1" t="s">
        <v>601</v>
      </c>
      <c r="D619" s="1" t="s">
        <v>301</v>
      </c>
      <c r="E619" s="1">
        <v>1948</v>
      </c>
      <c r="F619" s="39">
        <f>SUM(E619*1.25)</f>
        <v>2435</v>
      </c>
      <c r="G619" s="77">
        <v>0</v>
      </c>
      <c r="H619" s="20" t="s">
        <v>19</v>
      </c>
      <c r="I619" s="1" t="s">
        <v>594</v>
      </c>
      <c r="J619" s="1">
        <v>292</v>
      </c>
      <c r="K619" s="56">
        <f t="shared" si="56"/>
        <v>365</v>
      </c>
      <c r="L619" s="1">
        <f>SUM(E619+J619+J620)</f>
        <v>2727</v>
      </c>
      <c r="M619" s="1">
        <v>1724</v>
      </c>
    </row>
    <row r="620" spans="1:13" ht="12.75">
      <c r="A620" s="1"/>
      <c r="B620" s="1"/>
      <c r="C620" s="1"/>
      <c r="D620" s="1"/>
      <c r="E620" s="1"/>
      <c r="F620" s="39"/>
      <c r="G620" s="77"/>
      <c r="H620" s="1"/>
      <c r="I620" s="1" t="s">
        <v>288</v>
      </c>
      <c r="J620" s="1">
        <v>487</v>
      </c>
      <c r="K620" s="56">
        <f t="shared" si="56"/>
        <v>0</v>
      </c>
      <c r="L620" s="1"/>
      <c r="M620" s="1"/>
    </row>
    <row r="621" spans="1:13" ht="12.75">
      <c r="A621" s="1">
        <v>9</v>
      </c>
      <c r="B621" s="1">
        <v>72516</v>
      </c>
      <c r="C621" s="1" t="s">
        <v>602</v>
      </c>
      <c r="D621" s="1" t="s">
        <v>301</v>
      </c>
      <c r="E621" s="1">
        <v>1948</v>
      </c>
      <c r="F621" s="39">
        <f>SUM(E621*1.25)</f>
        <v>2435</v>
      </c>
      <c r="G621" s="77">
        <v>0</v>
      </c>
      <c r="H621" s="20" t="s">
        <v>19</v>
      </c>
      <c r="I621" s="1" t="s">
        <v>594</v>
      </c>
      <c r="J621" s="1">
        <v>292</v>
      </c>
      <c r="K621" s="56">
        <f t="shared" si="56"/>
        <v>365</v>
      </c>
      <c r="L621" s="1">
        <f>SUM(E621+J621+J622)</f>
        <v>2727</v>
      </c>
      <c r="M621" s="1">
        <v>1673</v>
      </c>
    </row>
    <row r="622" spans="1:13" ht="12.75">
      <c r="A622" s="1"/>
      <c r="B622" s="1"/>
      <c r="C622" s="1"/>
      <c r="D622" s="1"/>
      <c r="E622" s="1"/>
      <c r="F622" s="39"/>
      <c r="G622" s="77"/>
      <c r="H622" s="1"/>
      <c r="I622" s="1" t="s">
        <v>288</v>
      </c>
      <c r="J622" s="1">
        <v>487</v>
      </c>
      <c r="K622" s="56">
        <f t="shared" si="56"/>
        <v>0</v>
      </c>
      <c r="L622" s="1"/>
      <c r="M622" s="1"/>
    </row>
    <row r="623" spans="1:13" ht="12.75">
      <c r="A623" s="1">
        <v>10</v>
      </c>
      <c r="B623" s="1">
        <v>72548</v>
      </c>
      <c r="C623" s="1" t="s">
        <v>603</v>
      </c>
      <c r="D623" s="1" t="s">
        <v>301</v>
      </c>
      <c r="E623" s="1">
        <v>1948</v>
      </c>
      <c r="F623" s="39">
        <f>SUM(E623*1.25)</f>
        <v>2435</v>
      </c>
      <c r="G623" s="77">
        <v>0</v>
      </c>
      <c r="H623" s="20" t="s">
        <v>19</v>
      </c>
      <c r="I623" s="1" t="s">
        <v>594</v>
      </c>
      <c r="J623" s="1">
        <v>292</v>
      </c>
      <c r="K623" s="56">
        <f t="shared" si="56"/>
        <v>365</v>
      </c>
      <c r="L623" s="1">
        <f>SUM(E623+J623)</f>
        <v>2240</v>
      </c>
      <c r="M623" s="1">
        <v>1608</v>
      </c>
    </row>
    <row r="624" spans="1:13" ht="12.75">
      <c r="A624" s="1">
        <v>11</v>
      </c>
      <c r="B624" s="1">
        <v>72556</v>
      </c>
      <c r="C624" s="1" t="s">
        <v>604</v>
      </c>
      <c r="D624" s="1" t="s">
        <v>301</v>
      </c>
      <c r="E624" s="1">
        <v>1948</v>
      </c>
      <c r="F624" s="39">
        <f>SUM(E624*1.25)</f>
        <v>2435</v>
      </c>
      <c r="G624" s="77">
        <v>0</v>
      </c>
      <c r="H624" s="1" t="s">
        <v>19</v>
      </c>
      <c r="I624" s="1" t="s">
        <v>594</v>
      </c>
      <c r="J624" s="1">
        <v>292</v>
      </c>
      <c r="K624" s="56">
        <f t="shared" si="56"/>
        <v>365</v>
      </c>
      <c r="L624" s="1">
        <f>SUM(E624+J624+J625)</f>
        <v>2727</v>
      </c>
      <c r="M624" s="1">
        <v>1688</v>
      </c>
    </row>
    <row r="625" spans="1:13" ht="12.75">
      <c r="A625" s="1"/>
      <c r="B625" s="1"/>
      <c r="C625" s="1"/>
      <c r="D625" s="1"/>
      <c r="E625" s="1"/>
      <c r="F625" s="39"/>
      <c r="G625" s="77"/>
      <c r="H625" s="1"/>
      <c r="I625" s="1" t="s">
        <v>288</v>
      </c>
      <c r="J625" s="1">
        <v>487</v>
      </c>
      <c r="K625" s="56">
        <f t="shared" si="56"/>
        <v>0</v>
      </c>
      <c r="L625" s="1"/>
      <c r="M625" s="1"/>
    </row>
    <row r="626" spans="1:13" ht="12.75">
      <c r="A626" s="1">
        <v>12</v>
      </c>
      <c r="B626" s="1">
        <v>72083</v>
      </c>
      <c r="C626" s="1" t="s">
        <v>605</v>
      </c>
      <c r="D626" s="1" t="s">
        <v>487</v>
      </c>
      <c r="E626" s="1">
        <v>1872</v>
      </c>
      <c r="F626" s="39">
        <f>SUM(E626*1.25)</f>
        <v>2340</v>
      </c>
      <c r="G626" s="77">
        <v>0</v>
      </c>
      <c r="H626" s="20" t="s">
        <v>19</v>
      </c>
      <c r="I626" s="1" t="s">
        <v>594</v>
      </c>
      <c r="J626" s="1">
        <v>281</v>
      </c>
      <c r="K626" s="56">
        <f t="shared" si="56"/>
        <v>351</v>
      </c>
      <c r="L626" s="1">
        <f>SUM(E626+J626)</f>
        <v>2153</v>
      </c>
      <c r="M626" s="1">
        <v>1541</v>
      </c>
    </row>
    <row r="627" spans="1:13" ht="12.75">
      <c r="A627" s="1">
        <v>13</v>
      </c>
      <c r="B627" s="1">
        <v>72247</v>
      </c>
      <c r="C627" s="1" t="s">
        <v>606</v>
      </c>
      <c r="D627" s="1" t="s">
        <v>372</v>
      </c>
      <c r="E627" s="1">
        <v>1770</v>
      </c>
      <c r="F627" s="39">
        <f>SUM(E627*1.25)</f>
        <v>2212.5</v>
      </c>
      <c r="G627" s="77">
        <v>0</v>
      </c>
      <c r="H627" s="1"/>
      <c r="I627" s="1" t="s">
        <v>594</v>
      </c>
      <c r="J627" s="1">
        <v>266</v>
      </c>
      <c r="K627" s="56">
        <f t="shared" si="56"/>
        <v>332</v>
      </c>
      <c r="L627" s="1">
        <f>SUM(E627+J627+J628)</f>
        <v>2479</v>
      </c>
      <c r="M627" s="1">
        <v>1472</v>
      </c>
    </row>
    <row r="628" spans="1:13" ht="12.75">
      <c r="A628" s="1"/>
      <c r="B628" s="1"/>
      <c r="C628" s="1"/>
      <c r="D628" s="1"/>
      <c r="E628" s="1"/>
      <c r="F628" s="39"/>
      <c r="G628" s="77"/>
      <c r="H628" s="1"/>
      <c r="I628" s="1" t="s">
        <v>288</v>
      </c>
      <c r="J628" s="1">
        <v>443</v>
      </c>
      <c r="K628" s="56">
        <f t="shared" si="56"/>
        <v>0</v>
      </c>
      <c r="L628" s="1"/>
      <c r="M628" s="1"/>
    </row>
    <row r="629" spans="1:13" ht="12.75">
      <c r="A629" s="1">
        <v>14</v>
      </c>
      <c r="B629" s="1">
        <v>72249</v>
      </c>
      <c r="C629" s="1" t="s">
        <v>607</v>
      </c>
      <c r="D629" s="1" t="s">
        <v>372</v>
      </c>
      <c r="E629" s="1">
        <v>1770</v>
      </c>
      <c r="F629" s="39">
        <f>SUM(E629*1.25)</f>
        <v>2212.5</v>
      </c>
      <c r="G629" s="77">
        <v>0</v>
      </c>
      <c r="H629" s="1"/>
      <c r="I629" s="1" t="s">
        <v>594</v>
      </c>
      <c r="J629" s="1">
        <v>266</v>
      </c>
      <c r="K629" s="56">
        <f t="shared" si="56"/>
        <v>332</v>
      </c>
      <c r="L629" s="1">
        <f>SUM(E629+J629+J630)</f>
        <v>2479</v>
      </c>
      <c r="M629" s="1">
        <v>1574</v>
      </c>
    </row>
    <row r="630" spans="1:13" ht="12.75">
      <c r="A630" s="1"/>
      <c r="B630" s="1"/>
      <c r="C630" s="1"/>
      <c r="D630" s="1"/>
      <c r="E630" s="1"/>
      <c r="F630" s="39"/>
      <c r="G630" s="77"/>
      <c r="H630" s="1"/>
      <c r="I630" s="1" t="s">
        <v>288</v>
      </c>
      <c r="J630" s="1">
        <v>443</v>
      </c>
      <c r="K630" s="56">
        <f t="shared" si="56"/>
        <v>0</v>
      </c>
      <c r="L630" s="1"/>
      <c r="M630" s="1"/>
    </row>
    <row r="631" spans="1:13" ht="12.75">
      <c r="A631" s="1">
        <v>15</v>
      </c>
      <c r="B631" s="1">
        <v>72277</v>
      </c>
      <c r="C631" s="1" t="s">
        <v>608</v>
      </c>
      <c r="D631" s="1" t="s">
        <v>372</v>
      </c>
      <c r="E631" s="1">
        <v>1770</v>
      </c>
      <c r="F631" s="39">
        <f>SUM(E631*1.25)</f>
        <v>2212.5</v>
      </c>
      <c r="G631" s="77">
        <v>0</v>
      </c>
      <c r="H631" s="1"/>
      <c r="I631" s="1" t="s">
        <v>594</v>
      </c>
      <c r="J631" s="1">
        <v>266</v>
      </c>
      <c r="K631" s="56">
        <f t="shared" si="56"/>
        <v>332</v>
      </c>
      <c r="L631" s="1">
        <f>SUM(E631+J631+J632)</f>
        <v>2479</v>
      </c>
      <c r="M631" s="1">
        <v>1579</v>
      </c>
    </row>
    <row r="632" spans="1:13" ht="12.75">
      <c r="A632" s="1"/>
      <c r="B632" s="1"/>
      <c r="C632" s="1"/>
      <c r="D632" s="1"/>
      <c r="E632" s="1"/>
      <c r="F632" s="39"/>
      <c r="G632" s="77"/>
      <c r="H632" s="1"/>
      <c r="I632" s="1" t="s">
        <v>288</v>
      </c>
      <c r="J632" s="1">
        <v>443</v>
      </c>
      <c r="K632" s="56">
        <f t="shared" si="56"/>
        <v>0</v>
      </c>
      <c r="L632" s="1"/>
      <c r="M632" s="1"/>
    </row>
    <row r="633" spans="1:13" ht="12.75">
      <c r="A633" s="1">
        <v>16</v>
      </c>
      <c r="B633" s="1">
        <v>72360</v>
      </c>
      <c r="C633" s="1" t="s">
        <v>609</v>
      </c>
      <c r="D633" s="1" t="s">
        <v>372</v>
      </c>
      <c r="E633" s="1">
        <v>1770</v>
      </c>
      <c r="F633" s="39">
        <f>SUM(E633*1.25)</f>
        <v>2212.5</v>
      </c>
      <c r="G633" s="77">
        <v>0</v>
      </c>
      <c r="H633" s="1"/>
      <c r="I633" s="1" t="s">
        <v>594</v>
      </c>
      <c r="J633" s="1">
        <v>266</v>
      </c>
      <c r="K633" s="56">
        <f t="shared" si="56"/>
        <v>332</v>
      </c>
      <c r="L633" s="1">
        <f>SUM(E633+J633+J634)</f>
        <v>2479</v>
      </c>
      <c r="M633" s="1">
        <v>1579</v>
      </c>
    </row>
    <row r="634" spans="1:13" ht="12.75">
      <c r="A634" s="1"/>
      <c r="B634" s="1"/>
      <c r="C634" s="1"/>
      <c r="D634" s="1"/>
      <c r="E634" s="1"/>
      <c r="F634" s="39"/>
      <c r="G634" s="77"/>
      <c r="H634" s="1"/>
      <c r="I634" s="1" t="s">
        <v>288</v>
      </c>
      <c r="J634" s="1">
        <v>443</v>
      </c>
      <c r="K634" s="56">
        <f t="shared" si="56"/>
        <v>0</v>
      </c>
      <c r="L634" s="1"/>
      <c r="M634" s="1"/>
    </row>
    <row r="635" spans="1:13" ht="12.75">
      <c r="A635" s="1">
        <v>17</v>
      </c>
      <c r="B635" s="1">
        <v>72427</v>
      </c>
      <c r="C635" s="1" t="s">
        <v>610</v>
      </c>
      <c r="D635" s="1" t="s">
        <v>372</v>
      </c>
      <c r="E635" s="1">
        <v>1770</v>
      </c>
      <c r="F635" s="39">
        <f>SUM(E635*1.25)</f>
        <v>2212.5</v>
      </c>
      <c r="G635" s="77">
        <v>0</v>
      </c>
      <c r="H635" s="1"/>
      <c r="I635" s="1" t="s">
        <v>594</v>
      </c>
      <c r="J635" s="1">
        <v>266</v>
      </c>
      <c r="K635" s="56">
        <f t="shared" si="56"/>
        <v>332</v>
      </c>
      <c r="L635" s="1">
        <f>SUM(E635+J635+J636)</f>
        <v>2479</v>
      </c>
      <c r="M635" s="1">
        <v>1579</v>
      </c>
    </row>
    <row r="636" spans="1:13" ht="12.75">
      <c r="A636" s="1"/>
      <c r="B636" s="1"/>
      <c r="C636" s="1"/>
      <c r="D636" s="1"/>
      <c r="E636" s="1"/>
      <c r="F636" s="39"/>
      <c r="G636" s="77"/>
      <c r="H636" s="1"/>
      <c r="I636" s="1" t="s">
        <v>288</v>
      </c>
      <c r="J636" s="1">
        <v>443</v>
      </c>
      <c r="K636" s="56">
        <f t="shared" si="56"/>
        <v>0</v>
      </c>
      <c r="L636" s="1"/>
      <c r="M636" s="1"/>
    </row>
    <row r="637" spans="1:13" ht="12.75">
      <c r="A637" s="1">
        <v>18</v>
      </c>
      <c r="B637" s="1">
        <v>72728</v>
      </c>
      <c r="C637" s="1" t="s">
        <v>611</v>
      </c>
      <c r="D637" s="1" t="s">
        <v>372</v>
      </c>
      <c r="E637" s="1">
        <v>1770</v>
      </c>
      <c r="F637" s="39">
        <f>SUM(E637*1.25)</f>
        <v>2212.5</v>
      </c>
      <c r="G637" s="77">
        <v>0</v>
      </c>
      <c r="H637" s="1"/>
      <c r="I637" s="1" t="s">
        <v>594</v>
      </c>
      <c r="J637" s="1">
        <v>266</v>
      </c>
      <c r="K637" s="56">
        <f t="shared" si="56"/>
        <v>332</v>
      </c>
      <c r="L637" s="1">
        <f>SUM(E637+J637+J638)</f>
        <v>2479</v>
      </c>
      <c r="M637" s="1">
        <v>1579</v>
      </c>
    </row>
    <row r="638" spans="1:13" ht="12.75">
      <c r="A638" s="1"/>
      <c r="B638" s="1"/>
      <c r="C638" s="1"/>
      <c r="D638" s="1"/>
      <c r="E638" s="1"/>
      <c r="F638" s="39"/>
      <c r="G638" s="77"/>
      <c r="H638" s="1"/>
      <c r="I638" s="1" t="s">
        <v>288</v>
      </c>
      <c r="J638" s="1">
        <v>443</v>
      </c>
      <c r="K638" s="56">
        <f t="shared" si="56"/>
        <v>0</v>
      </c>
      <c r="L638" s="1"/>
      <c r="M638" s="1"/>
    </row>
    <row r="639" spans="1:13" ht="12.75">
      <c r="A639" s="1">
        <v>19</v>
      </c>
      <c r="B639" s="1">
        <v>72333</v>
      </c>
      <c r="C639" s="1" t="s">
        <v>612</v>
      </c>
      <c r="D639" s="1" t="s">
        <v>216</v>
      </c>
      <c r="E639" s="1">
        <v>2087</v>
      </c>
      <c r="F639" s="39">
        <f>SUM(E639*1.25)</f>
        <v>2608.75</v>
      </c>
      <c r="G639" s="77">
        <v>0</v>
      </c>
      <c r="H639" s="1"/>
      <c r="I639" s="1" t="s">
        <v>594</v>
      </c>
      <c r="J639" s="1">
        <v>313</v>
      </c>
      <c r="K639" s="56">
        <f t="shared" si="56"/>
        <v>391</v>
      </c>
      <c r="L639" s="1">
        <f>SUM(E639+J639)</f>
        <v>2400</v>
      </c>
      <c r="M639" s="1">
        <v>1706</v>
      </c>
    </row>
    <row r="640" spans="1:13" ht="12.75">
      <c r="A640" s="1">
        <v>20</v>
      </c>
      <c r="B640" s="1">
        <v>72491</v>
      </c>
      <c r="C640" s="1" t="s">
        <v>613</v>
      </c>
      <c r="D640" s="1" t="s">
        <v>216</v>
      </c>
      <c r="E640" s="1">
        <v>2087</v>
      </c>
      <c r="F640" s="39">
        <f>SUM(E640*1.25)</f>
        <v>2608.75</v>
      </c>
      <c r="G640" s="77">
        <v>0</v>
      </c>
      <c r="H640" s="1"/>
      <c r="I640" s="1" t="s">
        <v>594</v>
      </c>
      <c r="J640" s="1">
        <v>313</v>
      </c>
      <c r="K640" s="56">
        <f t="shared" si="56"/>
        <v>391</v>
      </c>
      <c r="L640" s="1">
        <f>SUM(E640+J640)</f>
        <v>2400</v>
      </c>
      <c r="M640" s="1">
        <v>1697</v>
      </c>
    </row>
    <row r="641" spans="1:13" ht="12.75">
      <c r="A641" s="1">
        <v>21</v>
      </c>
      <c r="B641" s="1">
        <v>3162</v>
      </c>
      <c r="C641" s="1" t="s">
        <v>614</v>
      </c>
      <c r="D641" s="1" t="s">
        <v>615</v>
      </c>
      <c r="E641" s="1">
        <v>1862</v>
      </c>
      <c r="F641" s="39">
        <f>SUM(E641*1.25)</f>
        <v>2327.5</v>
      </c>
      <c r="G641" s="77">
        <v>0</v>
      </c>
      <c r="H641" s="1"/>
      <c r="I641" s="1" t="s">
        <v>594</v>
      </c>
      <c r="J641" s="1">
        <v>279</v>
      </c>
      <c r="K641" s="56">
        <f t="shared" si="56"/>
        <v>349</v>
      </c>
      <c r="L641" s="1">
        <f>SUM(E641+J641)</f>
        <v>2141</v>
      </c>
      <c r="M641" s="1">
        <v>1530</v>
      </c>
    </row>
    <row r="642" spans="1:13" ht="12.75">
      <c r="A642" s="1">
        <v>22</v>
      </c>
      <c r="B642" s="1">
        <v>72009</v>
      </c>
      <c r="C642" s="1" t="s">
        <v>616</v>
      </c>
      <c r="D642" s="20" t="s">
        <v>279</v>
      </c>
      <c r="E642" s="1">
        <v>2007</v>
      </c>
      <c r="F642" s="39">
        <f>SUM(E642*1.25)</f>
        <v>2508.75</v>
      </c>
      <c r="G642" s="77">
        <v>0</v>
      </c>
      <c r="H642" s="1"/>
      <c r="I642" s="1" t="s">
        <v>594</v>
      </c>
      <c r="J642" s="1">
        <v>301</v>
      </c>
      <c r="K642" s="56">
        <f t="shared" si="56"/>
        <v>376</v>
      </c>
      <c r="L642" s="1">
        <f>SUM(E642+J642+J643)</f>
        <v>2810</v>
      </c>
      <c r="M642" s="1">
        <v>1644</v>
      </c>
    </row>
    <row r="643" spans="1:13" ht="12.75">
      <c r="A643" s="1"/>
      <c r="B643" s="1"/>
      <c r="C643" s="1"/>
      <c r="D643" s="1"/>
      <c r="E643" s="1"/>
      <c r="F643" s="39"/>
      <c r="G643" s="77"/>
      <c r="H643" s="1"/>
      <c r="I643" s="1" t="s">
        <v>288</v>
      </c>
      <c r="J643" s="1">
        <v>502</v>
      </c>
      <c r="K643" s="56">
        <f t="shared" si="56"/>
        <v>0</v>
      </c>
      <c r="L643" s="1"/>
      <c r="M643" s="1"/>
    </row>
    <row r="644" spans="1:13" ht="12.75">
      <c r="A644" s="1">
        <v>23</v>
      </c>
      <c r="B644" s="1">
        <v>72265</v>
      </c>
      <c r="C644" s="1" t="s">
        <v>617</v>
      </c>
      <c r="D644" s="20" t="s">
        <v>279</v>
      </c>
      <c r="E644" s="1">
        <v>2007</v>
      </c>
      <c r="F644" s="39">
        <f>SUM(E644*1.25)</f>
        <v>2508.75</v>
      </c>
      <c r="G644" s="77">
        <v>0</v>
      </c>
      <c r="H644" s="1"/>
      <c r="I644" s="1" t="s">
        <v>594</v>
      </c>
      <c r="J644" s="1">
        <v>301</v>
      </c>
      <c r="K644" s="56">
        <f t="shared" si="56"/>
        <v>376</v>
      </c>
      <c r="L644" s="1">
        <f>SUM(E644+J644+J645)</f>
        <v>2810</v>
      </c>
      <c r="M644" s="1">
        <v>1667</v>
      </c>
    </row>
    <row r="645" spans="1:13" ht="12.75">
      <c r="A645" s="1"/>
      <c r="B645" s="1"/>
      <c r="C645" s="1"/>
      <c r="D645" s="1"/>
      <c r="E645" s="1"/>
      <c r="F645" s="39"/>
      <c r="G645" s="77"/>
      <c r="H645" s="1"/>
      <c r="I645" s="1" t="s">
        <v>288</v>
      </c>
      <c r="J645" s="1">
        <v>502</v>
      </c>
      <c r="K645" s="56">
        <f t="shared" si="56"/>
        <v>0</v>
      </c>
      <c r="L645" s="1"/>
      <c r="M645" s="1"/>
    </row>
    <row r="646" spans="1:13" ht="12.75">
      <c r="A646" s="1">
        <v>24</v>
      </c>
      <c r="B646" s="1">
        <v>72463</v>
      </c>
      <c r="C646" s="1" t="s">
        <v>618</v>
      </c>
      <c r="D646" s="1" t="s">
        <v>279</v>
      </c>
      <c r="E646" s="1">
        <v>2007</v>
      </c>
      <c r="F646" s="39">
        <f>SUM(E646*1.25)</f>
        <v>2508.75</v>
      </c>
      <c r="G646" s="77">
        <v>0</v>
      </c>
      <c r="H646" s="1"/>
      <c r="I646" s="1" t="s">
        <v>594</v>
      </c>
      <c r="J646" s="1">
        <v>301</v>
      </c>
      <c r="K646" s="56">
        <f t="shared" si="56"/>
        <v>376</v>
      </c>
      <c r="L646" s="1">
        <f>SUM(E646+J646)</f>
        <v>2308</v>
      </c>
      <c r="M646" s="1">
        <v>1652</v>
      </c>
    </row>
    <row r="647" spans="1:13" ht="12.75">
      <c r="A647" s="1">
        <v>25</v>
      </c>
      <c r="B647" s="1">
        <v>72484</v>
      </c>
      <c r="C647" s="1" t="s">
        <v>619</v>
      </c>
      <c r="D647" s="1" t="s">
        <v>279</v>
      </c>
      <c r="E647" s="1">
        <v>2007</v>
      </c>
      <c r="F647" s="39">
        <f>SUM(E647*1.25)</f>
        <v>2508.75</v>
      </c>
      <c r="G647" s="77">
        <v>0</v>
      </c>
      <c r="H647" s="1"/>
      <c r="I647" s="1" t="s">
        <v>594</v>
      </c>
      <c r="J647" s="1">
        <v>301</v>
      </c>
      <c r="K647" s="56">
        <f t="shared" si="56"/>
        <v>376</v>
      </c>
      <c r="L647" s="1">
        <f>SUM(E647+J647+J648)</f>
        <v>2810</v>
      </c>
      <c r="M647" s="1">
        <v>1778</v>
      </c>
    </row>
    <row r="648" spans="1:13" ht="12.75">
      <c r="A648" s="1"/>
      <c r="B648" s="1"/>
      <c r="C648" s="1"/>
      <c r="D648" s="1"/>
      <c r="E648" s="1"/>
      <c r="F648" s="39"/>
      <c r="G648" s="77"/>
      <c r="H648" s="1"/>
      <c r="I648" s="1" t="s">
        <v>288</v>
      </c>
      <c r="J648" s="1">
        <v>502</v>
      </c>
      <c r="K648" s="56">
        <f t="shared" si="56"/>
        <v>0</v>
      </c>
      <c r="L648" s="1"/>
      <c r="M648" s="1"/>
    </row>
    <row r="649" spans="1:13" ht="12.75">
      <c r="A649" s="1">
        <v>26</v>
      </c>
      <c r="B649" s="1">
        <v>72487</v>
      </c>
      <c r="C649" s="1" t="s">
        <v>620</v>
      </c>
      <c r="D649" s="1" t="s">
        <v>279</v>
      </c>
      <c r="E649" s="1">
        <v>2007</v>
      </c>
      <c r="F649" s="39">
        <f>SUM(E649*1.25)</f>
        <v>2508.75</v>
      </c>
      <c r="G649" s="77">
        <v>0</v>
      </c>
      <c r="H649" s="1"/>
      <c r="I649" s="1" t="s">
        <v>594</v>
      </c>
      <c r="J649" s="1">
        <v>301</v>
      </c>
      <c r="K649" s="56">
        <f t="shared" si="56"/>
        <v>376</v>
      </c>
      <c r="L649" s="1">
        <f>SUM(E649+J649+J650)</f>
        <v>2810</v>
      </c>
      <c r="M649" s="1">
        <v>1691</v>
      </c>
    </row>
    <row r="650" spans="1:13" ht="12.75">
      <c r="A650" s="1"/>
      <c r="B650" s="1"/>
      <c r="C650" s="1"/>
      <c r="D650" s="1"/>
      <c r="E650" s="1"/>
      <c r="F650" s="39"/>
      <c r="G650" s="77"/>
      <c r="H650" s="1"/>
      <c r="I650" s="1" t="s">
        <v>288</v>
      </c>
      <c r="J650" s="1">
        <v>502</v>
      </c>
      <c r="K650" s="56">
        <f t="shared" si="56"/>
        <v>0</v>
      </c>
      <c r="L650" s="1"/>
      <c r="M650" s="1"/>
    </row>
    <row r="651" spans="1:13" ht="12.75">
      <c r="A651" s="1">
        <v>27</v>
      </c>
      <c r="B651" s="1">
        <v>72488</v>
      </c>
      <c r="C651" s="1" t="s">
        <v>621</v>
      </c>
      <c r="D651" s="1" t="s">
        <v>279</v>
      </c>
      <c r="E651" s="1">
        <v>2007</v>
      </c>
      <c r="F651" s="39">
        <f>SUM(E651*1.25)</f>
        <v>2508.75</v>
      </c>
      <c r="G651" s="77">
        <v>0</v>
      </c>
      <c r="H651" s="1"/>
      <c r="I651" s="1" t="s">
        <v>594</v>
      </c>
      <c r="J651" s="1">
        <v>301</v>
      </c>
      <c r="K651" s="56">
        <f t="shared" si="56"/>
        <v>376</v>
      </c>
      <c r="L651" s="1">
        <f>SUM(E651+J651)</f>
        <v>2308</v>
      </c>
      <c r="M651" s="1">
        <v>1644</v>
      </c>
    </row>
    <row r="652" spans="1:13" ht="12.75">
      <c r="A652" s="1">
        <v>28</v>
      </c>
      <c r="B652" s="1">
        <v>72492</v>
      </c>
      <c r="C652" s="1" t="s">
        <v>622</v>
      </c>
      <c r="D652" s="1" t="s">
        <v>279</v>
      </c>
      <c r="E652" s="1">
        <v>2007</v>
      </c>
      <c r="F652" s="39">
        <f>SUM(E652*1.25)</f>
        <v>2508.75</v>
      </c>
      <c r="G652" s="77">
        <v>0</v>
      </c>
      <c r="H652" s="1"/>
      <c r="I652" s="1" t="s">
        <v>594</v>
      </c>
      <c r="J652" s="1">
        <v>301</v>
      </c>
      <c r="K652" s="56">
        <f t="shared" si="56"/>
        <v>376</v>
      </c>
      <c r="L652" s="1">
        <f>SUM(E652+J652+J653)</f>
        <v>2810</v>
      </c>
      <c r="M652" s="1">
        <v>1773</v>
      </c>
    </row>
    <row r="653" spans="1:13" ht="12.75">
      <c r="A653" s="1"/>
      <c r="B653" s="1"/>
      <c r="C653" s="1"/>
      <c r="D653" s="1"/>
      <c r="E653" s="1"/>
      <c r="F653" s="39"/>
      <c r="G653" s="77"/>
      <c r="H653" s="1"/>
      <c r="I653" s="1" t="s">
        <v>288</v>
      </c>
      <c r="J653" s="1">
        <v>502</v>
      </c>
      <c r="K653" s="56">
        <f t="shared" si="56"/>
        <v>0</v>
      </c>
      <c r="L653" s="1"/>
      <c r="M653" s="1"/>
    </row>
    <row r="654" spans="1:13" ht="12.75">
      <c r="A654" s="1">
        <v>29</v>
      </c>
      <c r="B654" s="1">
        <v>72496</v>
      </c>
      <c r="C654" s="1" t="s">
        <v>623</v>
      </c>
      <c r="D654" s="1" t="s">
        <v>279</v>
      </c>
      <c r="E654" s="1">
        <v>2007</v>
      </c>
      <c r="F654" s="39">
        <f>SUM(E654*1.25)</f>
        <v>2508.75</v>
      </c>
      <c r="G654" s="77">
        <v>0</v>
      </c>
      <c r="H654" s="1"/>
      <c r="I654" s="1" t="s">
        <v>594</v>
      </c>
      <c r="J654" s="1">
        <v>301</v>
      </c>
      <c r="K654" s="56">
        <f t="shared" si="56"/>
        <v>376</v>
      </c>
      <c r="L654" s="1">
        <f>SUM(E654+J654)</f>
        <v>2308</v>
      </c>
      <c r="M654" s="1">
        <v>1645</v>
      </c>
    </row>
    <row r="655" spans="1:13" ht="12.75">
      <c r="A655" s="1">
        <v>30</v>
      </c>
      <c r="B655" s="1">
        <v>72519</v>
      </c>
      <c r="C655" s="1" t="s">
        <v>624</v>
      </c>
      <c r="D655" s="1" t="s">
        <v>279</v>
      </c>
      <c r="E655" s="1">
        <v>2007</v>
      </c>
      <c r="F655" s="39">
        <f>SUM(E655*1.25)</f>
        <v>2508.75</v>
      </c>
      <c r="G655" s="77">
        <v>0</v>
      </c>
      <c r="H655" s="1"/>
      <c r="I655" s="1" t="s">
        <v>594</v>
      </c>
      <c r="J655" s="1">
        <v>301</v>
      </c>
      <c r="K655" s="56">
        <f t="shared" si="56"/>
        <v>376</v>
      </c>
      <c r="L655" s="1">
        <f>SUM(E655+J655+J656)</f>
        <v>2810</v>
      </c>
      <c r="M655" s="1">
        <v>1703</v>
      </c>
    </row>
    <row r="656" spans="1:13" ht="12.75">
      <c r="A656" s="1"/>
      <c r="B656" s="1"/>
      <c r="C656" s="1"/>
      <c r="D656" s="1"/>
      <c r="E656" s="1"/>
      <c r="F656" s="39"/>
      <c r="G656" s="77"/>
      <c r="H656" s="1"/>
      <c r="I656" s="1" t="s">
        <v>288</v>
      </c>
      <c r="J656" s="1">
        <v>502</v>
      </c>
      <c r="K656" s="56">
        <f t="shared" si="56"/>
        <v>0</v>
      </c>
      <c r="L656" s="1"/>
      <c r="M656" s="1"/>
    </row>
    <row r="657" spans="1:13" ht="12.75">
      <c r="A657" s="1">
        <v>31</v>
      </c>
      <c r="B657" s="1">
        <v>72520</v>
      </c>
      <c r="C657" s="1" t="s">
        <v>625</v>
      </c>
      <c r="D657" s="1" t="s">
        <v>279</v>
      </c>
      <c r="E657" s="1">
        <v>2007</v>
      </c>
      <c r="F657" s="39">
        <f>SUM(E657*1.25)</f>
        <v>2508.75</v>
      </c>
      <c r="G657" s="77">
        <v>0</v>
      </c>
      <c r="H657" s="1"/>
      <c r="I657" s="1" t="s">
        <v>594</v>
      </c>
      <c r="J657" s="1">
        <v>301</v>
      </c>
      <c r="K657" s="56">
        <f t="shared" si="56"/>
        <v>376</v>
      </c>
      <c r="L657" s="1">
        <f>SUM(E657+J657+J658)</f>
        <v>2810</v>
      </c>
      <c r="M657" s="1">
        <v>1738</v>
      </c>
    </row>
    <row r="658" spans="1:13" ht="12.75">
      <c r="A658" s="1"/>
      <c r="B658" s="1"/>
      <c r="C658" s="1"/>
      <c r="D658" s="1"/>
      <c r="E658" s="1"/>
      <c r="F658" s="39"/>
      <c r="G658" s="77"/>
      <c r="H658" s="1"/>
      <c r="I658" s="1" t="s">
        <v>288</v>
      </c>
      <c r="J658" s="1">
        <v>502</v>
      </c>
      <c r="K658" s="56">
        <f t="shared" si="56"/>
        <v>0</v>
      </c>
      <c r="L658" s="1"/>
      <c r="M658" s="1"/>
    </row>
    <row r="659" spans="1:13" ht="12.75">
      <c r="A659" s="1">
        <v>32</v>
      </c>
      <c r="B659" s="1">
        <v>72522</v>
      </c>
      <c r="C659" s="1" t="s">
        <v>626</v>
      </c>
      <c r="D659" s="1" t="s">
        <v>279</v>
      </c>
      <c r="E659" s="1">
        <v>2007</v>
      </c>
      <c r="F659" s="39">
        <f>SUM(E659*1.25)</f>
        <v>2508.75</v>
      </c>
      <c r="G659" s="77">
        <v>0</v>
      </c>
      <c r="H659" s="1"/>
      <c r="I659" s="1" t="s">
        <v>594</v>
      </c>
      <c r="J659" s="1">
        <v>301</v>
      </c>
      <c r="K659" s="56">
        <f t="shared" si="56"/>
        <v>376</v>
      </c>
      <c r="L659" s="1">
        <f>SUM(E659+J659+J660)</f>
        <v>2810</v>
      </c>
      <c r="M659" s="1">
        <v>1752</v>
      </c>
    </row>
    <row r="660" spans="1:13" ht="12.75">
      <c r="A660" s="1"/>
      <c r="B660" s="1"/>
      <c r="C660" s="1"/>
      <c r="D660" s="1"/>
      <c r="E660" s="1"/>
      <c r="F660" s="39"/>
      <c r="G660" s="77"/>
      <c r="H660" s="1"/>
      <c r="I660" s="1" t="s">
        <v>288</v>
      </c>
      <c r="J660" s="1">
        <v>502</v>
      </c>
      <c r="K660" s="56">
        <f t="shared" si="56"/>
        <v>0</v>
      </c>
      <c r="L660" s="1"/>
      <c r="M660" s="1"/>
    </row>
    <row r="661" spans="1:13" ht="12.75">
      <c r="A661" s="1">
        <v>33</v>
      </c>
      <c r="B661" s="1">
        <v>72524</v>
      </c>
      <c r="C661" s="1" t="s">
        <v>627</v>
      </c>
      <c r="D661" s="1" t="s">
        <v>279</v>
      </c>
      <c r="E661" s="1">
        <v>2007</v>
      </c>
      <c r="F661" s="39">
        <f>SUM(E661*1.25)</f>
        <v>2508.75</v>
      </c>
      <c r="G661" s="77">
        <v>0</v>
      </c>
      <c r="H661" s="1"/>
      <c r="I661" s="1" t="s">
        <v>594</v>
      </c>
      <c r="J661" s="1">
        <v>301</v>
      </c>
      <c r="K661" s="56">
        <f t="shared" si="56"/>
        <v>376</v>
      </c>
      <c r="L661" s="1">
        <f>SUM(E661+J661+J662)</f>
        <v>2810</v>
      </c>
      <c r="M661" s="1">
        <v>1723</v>
      </c>
    </row>
    <row r="662" spans="1:13" ht="12.75">
      <c r="A662" s="1"/>
      <c r="B662" s="1"/>
      <c r="C662" s="1"/>
      <c r="D662" s="1"/>
      <c r="E662" s="1"/>
      <c r="F662" s="39"/>
      <c r="G662" s="77"/>
      <c r="H662" s="1"/>
      <c r="I662" s="1" t="s">
        <v>288</v>
      </c>
      <c r="J662" s="1">
        <v>502</v>
      </c>
      <c r="K662" s="56">
        <f t="shared" si="56"/>
        <v>0</v>
      </c>
      <c r="L662" s="1"/>
      <c r="M662" s="1"/>
    </row>
    <row r="663" spans="1:13" ht="12.75">
      <c r="A663" s="1">
        <v>34</v>
      </c>
      <c r="B663" s="1">
        <v>72526</v>
      </c>
      <c r="C663" s="1" t="s">
        <v>628</v>
      </c>
      <c r="D663" s="1" t="s">
        <v>279</v>
      </c>
      <c r="E663" s="1">
        <v>2007</v>
      </c>
      <c r="F663" s="39">
        <f>SUM(E663*1.25)</f>
        <v>2508.75</v>
      </c>
      <c r="G663" s="77">
        <v>0</v>
      </c>
      <c r="H663" s="1"/>
      <c r="I663" s="1" t="s">
        <v>594</v>
      </c>
      <c r="J663" s="1">
        <v>301</v>
      </c>
      <c r="K663" s="56">
        <f t="shared" si="56"/>
        <v>376</v>
      </c>
      <c r="L663" s="1">
        <f>SUM(E663+J663+J664)</f>
        <v>2810</v>
      </c>
      <c r="M663" s="1">
        <v>1738</v>
      </c>
    </row>
    <row r="664" spans="1:13" ht="12.75">
      <c r="A664" s="1"/>
      <c r="B664" s="1"/>
      <c r="C664" s="1"/>
      <c r="D664" s="1"/>
      <c r="E664" s="1"/>
      <c r="F664" s="39"/>
      <c r="G664" s="77"/>
      <c r="H664" s="1"/>
      <c r="I664" s="1" t="s">
        <v>288</v>
      </c>
      <c r="J664" s="1">
        <v>502</v>
      </c>
      <c r="K664" s="56">
        <f t="shared" si="56"/>
        <v>0</v>
      </c>
      <c r="L664" s="1"/>
      <c r="M664" s="1"/>
    </row>
    <row r="665" spans="1:13" ht="12.75">
      <c r="A665" s="1">
        <v>35</v>
      </c>
      <c r="B665" s="1">
        <v>72544</v>
      </c>
      <c r="C665" s="1" t="s">
        <v>629</v>
      </c>
      <c r="D665" s="1" t="s">
        <v>279</v>
      </c>
      <c r="E665" s="1">
        <v>2007</v>
      </c>
      <c r="F665" s="39">
        <f>SUM(E665*1.25)</f>
        <v>2508.75</v>
      </c>
      <c r="G665" s="77">
        <v>0</v>
      </c>
      <c r="H665" s="1"/>
      <c r="I665" s="1" t="s">
        <v>594</v>
      </c>
      <c r="J665" s="1">
        <v>301</v>
      </c>
      <c r="K665" s="56">
        <f t="shared" si="56"/>
        <v>376</v>
      </c>
      <c r="L665" s="1">
        <f>SUM(E665+J665+J666)</f>
        <v>2810</v>
      </c>
      <c r="M665" s="1">
        <v>1738</v>
      </c>
    </row>
    <row r="666" spans="1:13" ht="12.75">
      <c r="A666" s="1"/>
      <c r="B666" s="1"/>
      <c r="C666" s="1"/>
      <c r="D666" s="1"/>
      <c r="E666" s="1"/>
      <c r="F666" s="39"/>
      <c r="G666" s="77"/>
      <c r="H666" s="1"/>
      <c r="I666" s="1" t="s">
        <v>288</v>
      </c>
      <c r="J666" s="1">
        <v>502</v>
      </c>
      <c r="K666" s="56">
        <f t="shared" si="56"/>
        <v>0</v>
      </c>
      <c r="L666" s="1"/>
      <c r="M666" s="1"/>
    </row>
    <row r="667" spans="1:13" ht="12.75">
      <c r="A667" s="1">
        <v>36</v>
      </c>
      <c r="B667" s="1">
        <v>72550</v>
      </c>
      <c r="C667" s="1" t="s">
        <v>630</v>
      </c>
      <c r="D667" s="1" t="s">
        <v>279</v>
      </c>
      <c r="E667" s="1">
        <v>2007</v>
      </c>
      <c r="F667" s="39">
        <f>SUM(E667*1.25)</f>
        <v>2508.75</v>
      </c>
      <c r="G667" s="77">
        <v>0</v>
      </c>
      <c r="H667" s="1"/>
      <c r="I667" s="1" t="s">
        <v>594</v>
      </c>
      <c r="J667" s="1">
        <v>301</v>
      </c>
      <c r="K667" s="56">
        <f t="shared" si="56"/>
        <v>376</v>
      </c>
      <c r="L667" s="1">
        <f>SUM(E667+J667+J668)</f>
        <v>2810</v>
      </c>
      <c r="M667" s="1">
        <v>1752</v>
      </c>
    </row>
    <row r="668" spans="1:13" ht="12.75">
      <c r="A668" s="1"/>
      <c r="B668" s="1"/>
      <c r="C668" s="1"/>
      <c r="D668" s="1"/>
      <c r="E668" s="1"/>
      <c r="F668" s="39"/>
      <c r="G668" s="77"/>
      <c r="H668" s="1"/>
      <c r="I668" s="1" t="s">
        <v>288</v>
      </c>
      <c r="J668" s="1">
        <v>502</v>
      </c>
      <c r="K668" s="56">
        <f t="shared" si="56"/>
        <v>0</v>
      </c>
      <c r="L668" s="1"/>
      <c r="M668" s="1"/>
    </row>
    <row r="669" spans="1:13" ht="12.75">
      <c r="A669" s="1">
        <v>37</v>
      </c>
      <c r="B669" s="1">
        <v>72578</v>
      </c>
      <c r="C669" s="1" t="s">
        <v>631</v>
      </c>
      <c r="D669" s="1" t="s">
        <v>279</v>
      </c>
      <c r="E669" s="1">
        <v>2007</v>
      </c>
      <c r="F669" s="39">
        <f>SUM(E669*1.25)</f>
        <v>2508.75</v>
      </c>
      <c r="G669" s="77">
        <v>0</v>
      </c>
      <c r="H669" s="1"/>
      <c r="I669" s="1" t="s">
        <v>594</v>
      </c>
      <c r="J669" s="1">
        <v>301</v>
      </c>
      <c r="K669" s="56">
        <f t="shared" si="56"/>
        <v>376</v>
      </c>
      <c r="L669" s="1">
        <f>SUM(E669+J669+J670)</f>
        <v>2810</v>
      </c>
      <c r="M669" s="1">
        <v>1738</v>
      </c>
    </row>
    <row r="670" spans="1:13" ht="12.75">
      <c r="A670" s="1"/>
      <c r="B670" s="1"/>
      <c r="C670" s="1"/>
      <c r="D670" s="1"/>
      <c r="E670" s="1"/>
      <c r="F670" s="39"/>
      <c r="G670" s="77"/>
      <c r="H670" s="1"/>
      <c r="I670" s="1" t="s">
        <v>288</v>
      </c>
      <c r="J670" s="1">
        <v>502</v>
      </c>
      <c r="K670" s="56">
        <f t="shared" si="56"/>
        <v>0</v>
      </c>
      <c r="L670" s="1"/>
      <c r="M670" s="1"/>
    </row>
    <row r="671" spans="1:13" ht="12.75">
      <c r="A671" s="1">
        <v>38</v>
      </c>
      <c r="B671" s="1">
        <v>72590</v>
      </c>
      <c r="C671" s="1" t="s">
        <v>632</v>
      </c>
      <c r="D671" s="1" t="s">
        <v>279</v>
      </c>
      <c r="E671" s="1">
        <v>2007</v>
      </c>
      <c r="F671" s="39">
        <f>SUM(E671*1.25)</f>
        <v>2508.75</v>
      </c>
      <c r="G671" s="77">
        <v>0</v>
      </c>
      <c r="H671" s="1"/>
      <c r="I671" s="1" t="s">
        <v>594</v>
      </c>
      <c r="J671" s="1">
        <v>301</v>
      </c>
      <c r="K671" s="56">
        <f t="shared" si="56"/>
        <v>376</v>
      </c>
      <c r="L671" s="1">
        <f>SUM(E671+J671+J672)</f>
        <v>2810</v>
      </c>
      <c r="M671" s="1">
        <v>1738</v>
      </c>
    </row>
    <row r="672" spans="1:13" ht="12.75">
      <c r="A672" s="1"/>
      <c r="B672" s="1"/>
      <c r="C672" s="1"/>
      <c r="D672" s="1"/>
      <c r="E672" s="1"/>
      <c r="F672" s="39"/>
      <c r="G672" s="77"/>
      <c r="H672" s="1"/>
      <c r="I672" s="1" t="s">
        <v>288</v>
      </c>
      <c r="J672" s="1">
        <v>502</v>
      </c>
      <c r="K672" s="56">
        <f t="shared" si="56"/>
        <v>0</v>
      </c>
      <c r="L672" s="1"/>
      <c r="M672" s="1"/>
    </row>
    <row r="673" spans="1:13" ht="12.75">
      <c r="A673" s="1">
        <v>39</v>
      </c>
      <c r="B673" s="1">
        <v>72901</v>
      </c>
      <c r="C673" s="1" t="s">
        <v>633</v>
      </c>
      <c r="D673" s="1" t="s">
        <v>279</v>
      </c>
      <c r="E673" s="1">
        <v>2007</v>
      </c>
      <c r="F673" s="39">
        <f>SUM(E673*1.25)</f>
        <v>2508.75</v>
      </c>
      <c r="G673" s="77">
        <v>0</v>
      </c>
      <c r="H673" s="1"/>
      <c r="I673" s="1" t="s">
        <v>594</v>
      </c>
      <c r="J673" s="1">
        <v>301</v>
      </c>
      <c r="K673" s="56">
        <f t="shared" si="56"/>
        <v>376</v>
      </c>
      <c r="L673" s="1">
        <f>SUM(E673+J673+J674)</f>
        <v>2810</v>
      </c>
      <c r="M673" s="1">
        <v>1738</v>
      </c>
    </row>
    <row r="674" spans="1:13" ht="12.75">
      <c r="A674" s="1"/>
      <c r="B674" s="1"/>
      <c r="C674" s="1"/>
      <c r="D674" s="1"/>
      <c r="E674" s="1"/>
      <c r="F674" s="39"/>
      <c r="G674" s="77"/>
      <c r="H674" s="1"/>
      <c r="I674" s="1" t="s">
        <v>288</v>
      </c>
      <c r="J674" s="1">
        <v>502</v>
      </c>
      <c r="K674" s="56">
        <f t="shared" si="56"/>
        <v>0</v>
      </c>
      <c r="L674" s="1"/>
      <c r="M674" s="1"/>
    </row>
    <row r="675" spans="1:13" ht="12.75">
      <c r="A675" s="1">
        <v>40</v>
      </c>
      <c r="B675" s="1">
        <v>72002</v>
      </c>
      <c r="C675" s="1" t="s">
        <v>634</v>
      </c>
      <c r="D675" s="20" t="s">
        <v>281</v>
      </c>
      <c r="E675" s="1">
        <v>1916</v>
      </c>
      <c r="F675" s="39">
        <f>SUM(E675*1.25)</f>
        <v>2395</v>
      </c>
      <c r="G675" s="77">
        <v>0</v>
      </c>
      <c r="H675" s="1"/>
      <c r="I675" s="1" t="s">
        <v>594</v>
      </c>
      <c r="J675" s="1">
        <v>287</v>
      </c>
      <c r="K675" s="56">
        <f aca="true" t="shared" si="57" ref="K675:K687">ROUND(0.15*F675,0)</f>
        <v>359</v>
      </c>
      <c r="L675" s="1">
        <f>SUM(E675+J675+J676)</f>
        <v>2682</v>
      </c>
      <c r="M675" s="1">
        <v>1672</v>
      </c>
    </row>
    <row r="676" spans="1:13" ht="12.75">
      <c r="A676" s="1"/>
      <c r="B676" s="1"/>
      <c r="C676" s="1"/>
      <c r="D676" s="1"/>
      <c r="E676" s="1"/>
      <c r="F676" s="39"/>
      <c r="G676" s="77"/>
      <c r="H676" s="1"/>
      <c r="I676" s="1" t="s">
        <v>288</v>
      </c>
      <c r="J676" s="1">
        <v>479</v>
      </c>
      <c r="K676" s="56">
        <f t="shared" si="57"/>
        <v>0</v>
      </c>
      <c r="L676" s="1"/>
      <c r="M676" s="1"/>
    </row>
    <row r="677" spans="1:13" ht="12.75">
      <c r="A677" s="1">
        <v>41</v>
      </c>
      <c r="B677" s="1">
        <v>72094</v>
      </c>
      <c r="C677" s="1" t="s">
        <v>635</v>
      </c>
      <c r="D677" s="1" t="s">
        <v>281</v>
      </c>
      <c r="E677" s="1">
        <v>1916</v>
      </c>
      <c r="F677" s="39">
        <f>SUM(E677*1.25)</f>
        <v>2395</v>
      </c>
      <c r="G677" s="77">
        <v>0</v>
      </c>
      <c r="H677" s="1"/>
      <c r="I677" s="1" t="s">
        <v>594</v>
      </c>
      <c r="J677" s="1">
        <v>287</v>
      </c>
      <c r="K677" s="56">
        <f t="shared" si="57"/>
        <v>359</v>
      </c>
      <c r="L677" s="1">
        <f>SUM(E677+J677)</f>
        <v>2203</v>
      </c>
      <c r="M677" s="1">
        <v>1574</v>
      </c>
    </row>
    <row r="678" spans="1:13" ht="12.75">
      <c r="A678" s="1">
        <v>42</v>
      </c>
      <c r="B678" s="1">
        <v>72185</v>
      </c>
      <c r="C678" s="1" t="s">
        <v>636</v>
      </c>
      <c r="D678" s="1" t="s">
        <v>281</v>
      </c>
      <c r="E678" s="1">
        <v>1916</v>
      </c>
      <c r="F678" s="39">
        <f>SUM(E678*1.25)</f>
        <v>2395</v>
      </c>
      <c r="G678" s="77">
        <v>0</v>
      </c>
      <c r="H678" s="1"/>
      <c r="I678" s="1" t="s">
        <v>594</v>
      </c>
      <c r="J678" s="1">
        <v>287</v>
      </c>
      <c r="K678" s="56">
        <f t="shared" si="57"/>
        <v>359</v>
      </c>
      <c r="L678" s="1">
        <f>SUM(E678+J678)</f>
        <v>2203</v>
      </c>
      <c r="M678" s="1">
        <v>1574</v>
      </c>
    </row>
    <row r="679" spans="1:13" ht="12.75">
      <c r="A679" s="1">
        <v>43</v>
      </c>
      <c r="B679" s="1">
        <v>72275</v>
      </c>
      <c r="C679" s="1" t="s">
        <v>637</v>
      </c>
      <c r="D679" s="1" t="s">
        <v>281</v>
      </c>
      <c r="E679" s="1">
        <v>1916</v>
      </c>
      <c r="F679" s="39">
        <f>SUM(E679*1.25)</f>
        <v>2395</v>
      </c>
      <c r="G679" s="77">
        <v>0</v>
      </c>
      <c r="H679" s="1"/>
      <c r="I679" s="1" t="s">
        <v>594</v>
      </c>
      <c r="J679" s="1">
        <v>287</v>
      </c>
      <c r="K679" s="56">
        <f t="shared" si="57"/>
        <v>359</v>
      </c>
      <c r="L679" s="1">
        <f>SUM(E679+J679)</f>
        <v>2203</v>
      </c>
      <c r="M679" s="1">
        <v>1574</v>
      </c>
    </row>
    <row r="680" spans="1:13" ht="12.75">
      <c r="A680" s="1">
        <v>44</v>
      </c>
      <c r="B680" s="1">
        <v>72525</v>
      </c>
      <c r="C680" s="1" t="s">
        <v>638</v>
      </c>
      <c r="D680" s="1" t="s">
        <v>281</v>
      </c>
      <c r="E680" s="1">
        <v>1916</v>
      </c>
      <c r="F680" s="39">
        <f>SUM(E680*1.25)</f>
        <v>2395</v>
      </c>
      <c r="G680" s="77">
        <v>0</v>
      </c>
      <c r="H680" s="1"/>
      <c r="I680" s="1" t="s">
        <v>594</v>
      </c>
      <c r="J680" s="1">
        <v>287</v>
      </c>
      <c r="K680" s="56">
        <f t="shared" si="57"/>
        <v>359</v>
      </c>
      <c r="L680" s="1">
        <f>SUM(E680+J680+J681)</f>
        <v>2682</v>
      </c>
      <c r="M680" s="1">
        <v>1684</v>
      </c>
    </row>
    <row r="681" spans="1:13" ht="12.75">
      <c r="A681" s="1"/>
      <c r="B681" s="1"/>
      <c r="C681" s="1"/>
      <c r="D681" s="1"/>
      <c r="E681" s="1"/>
      <c r="F681" s="39"/>
      <c r="G681" s="77"/>
      <c r="H681" s="1"/>
      <c r="I681" s="1" t="s">
        <v>288</v>
      </c>
      <c r="J681" s="1">
        <v>479</v>
      </c>
      <c r="K681" s="56">
        <f t="shared" si="57"/>
        <v>0</v>
      </c>
      <c r="L681" s="1"/>
      <c r="M681" s="1"/>
    </row>
    <row r="682" spans="1:13" ht="12.75">
      <c r="A682" s="1">
        <v>45</v>
      </c>
      <c r="B682" s="1">
        <v>72702</v>
      </c>
      <c r="C682" s="1" t="s">
        <v>639</v>
      </c>
      <c r="D682" s="1" t="s">
        <v>281</v>
      </c>
      <c r="E682" s="1">
        <v>1916</v>
      </c>
      <c r="F682" s="39">
        <f>SUM(E682*1.25)</f>
        <v>2395</v>
      </c>
      <c r="G682" s="77">
        <v>0</v>
      </c>
      <c r="H682" s="1"/>
      <c r="I682" s="1" t="s">
        <v>594</v>
      </c>
      <c r="J682" s="1">
        <v>287</v>
      </c>
      <c r="K682" s="56">
        <f t="shared" si="57"/>
        <v>359</v>
      </c>
      <c r="L682" s="1">
        <f>SUM(E682+J682)</f>
        <v>2203</v>
      </c>
      <c r="M682" s="1">
        <v>1574</v>
      </c>
    </row>
    <row r="683" spans="1:13" ht="12.75">
      <c r="A683" s="1">
        <v>46</v>
      </c>
      <c r="B683" s="1">
        <v>72713</v>
      </c>
      <c r="C683" s="1" t="s">
        <v>640</v>
      </c>
      <c r="D683" s="1" t="s">
        <v>281</v>
      </c>
      <c r="E683" s="1">
        <v>1916</v>
      </c>
      <c r="F683" s="39">
        <f>SUM(E683*1.25)</f>
        <v>2395</v>
      </c>
      <c r="G683" s="77">
        <v>0</v>
      </c>
      <c r="H683" s="1"/>
      <c r="I683" s="1" t="s">
        <v>594</v>
      </c>
      <c r="J683" s="1">
        <v>287</v>
      </c>
      <c r="K683" s="56">
        <f t="shared" si="57"/>
        <v>359</v>
      </c>
      <c r="L683" s="1">
        <f>SUM(E683+J683)</f>
        <v>2203</v>
      </c>
      <c r="M683" s="1">
        <v>1584</v>
      </c>
    </row>
    <row r="684" spans="1:13" ht="12.75">
      <c r="A684" s="1">
        <v>47</v>
      </c>
      <c r="B684" s="1">
        <v>72723</v>
      </c>
      <c r="C684" s="1" t="s">
        <v>641</v>
      </c>
      <c r="D684" s="1" t="s">
        <v>281</v>
      </c>
      <c r="E684" s="1">
        <v>1916</v>
      </c>
      <c r="F684" s="39">
        <f>SUM(E684*1.25)</f>
        <v>2395</v>
      </c>
      <c r="G684" s="77">
        <v>0</v>
      </c>
      <c r="H684" s="1"/>
      <c r="I684" s="1" t="s">
        <v>594</v>
      </c>
      <c r="J684" s="1">
        <v>287</v>
      </c>
      <c r="K684" s="56">
        <f t="shared" si="57"/>
        <v>359</v>
      </c>
      <c r="L684" s="1">
        <f>SUM(E684+J684+J685)</f>
        <v>2682</v>
      </c>
      <c r="M684" s="1">
        <v>1687</v>
      </c>
    </row>
    <row r="685" spans="1:13" ht="12.75">
      <c r="A685" s="1"/>
      <c r="B685" s="1"/>
      <c r="C685" s="1"/>
      <c r="D685" s="1"/>
      <c r="E685" s="1"/>
      <c r="F685" s="39"/>
      <c r="G685" s="77"/>
      <c r="H685" s="1"/>
      <c r="I685" s="1" t="s">
        <v>288</v>
      </c>
      <c r="J685" s="1">
        <v>479</v>
      </c>
      <c r="K685" s="56">
        <f t="shared" si="57"/>
        <v>0</v>
      </c>
      <c r="L685" s="1"/>
      <c r="M685" s="1"/>
    </row>
    <row r="686" spans="1:13" ht="12.75">
      <c r="A686" s="1">
        <v>48</v>
      </c>
      <c r="B686" s="1">
        <v>72224</v>
      </c>
      <c r="C686" s="1" t="s">
        <v>642</v>
      </c>
      <c r="D686" s="1" t="s">
        <v>309</v>
      </c>
      <c r="E686" s="1">
        <v>1798</v>
      </c>
      <c r="F686" s="39">
        <f aca="true" t="shared" si="58" ref="F686:F719">SUM(E686*1.25)</f>
        <v>2247.5</v>
      </c>
      <c r="G686" s="77">
        <v>0</v>
      </c>
      <c r="H686" s="1"/>
      <c r="I686" s="1" t="s">
        <v>594</v>
      </c>
      <c r="J686" s="1">
        <v>270</v>
      </c>
      <c r="K686" s="56">
        <f t="shared" si="57"/>
        <v>337</v>
      </c>
      <c r="L686" s="1">
        <f aca="true" t="shared" si="59" ref="L686:L698">SUM(E686+J686)</f>
        <v>2068</v>
      </c>
      <c r="M686" s="1">
        <v>1484</v>
      </c>
    </row>
    <row r="687" spans="1:13" ht="12.75">
      <c r="A687" s="1">
        <v>49</v>
      </c>
      <c r="B687" s="1">
        <v>72263</v>
      </c>
      <c r="C687" s="1" t="s">
        <v>643</v>
      </c>
      <c r="D687" s="1" t="s">
        <v>309</v>
      </c>
      <c r="E687" s="1">
        <v>1798</v>
      </c>
      <c r="F687" s="39">
        <f t="shared" si="58"/>
        <v>2247.5</v>
      </c>
      <c r="G687" s="77">
        <v>0</v>
      </c>
      <c r="H687" s="1"/>
      <c r="I687" s="1" t="s">
        <v>594</v>
      </c>
      <c r="J687" s="1">
        <v>270</v>
      </c>
      <c r="K687" s="56">
        <f t="shared" si="57"/>
        <v>337</v>
      </c>
      <c r="L687" s="1">
        <f t="shared" si="59"/>
        <v>2068</v>
      </c>
      <c r="M687" s="1">
        <v>1484</v>
      </c>
    </row>
    <row r="688" spans="1:13" ht="12.75">
      <c r="A688" s="1">
        <v>50</v>
      </c>
      <c r="B688" s="1">
        <v>72276</v>
      </c>
      <c r="C688" s="1" t="s">
        <v>644</v>
      </c>
      <c r="D688" s="1" t="s">
        <v>309</v>
      </c>
      <c r="E688" s="1">
        <v>1798</v>
      </c>
      <c r="F688" s="39">
        <f t="shared" si="58"/>
        <v>2247.5</v>
      </c>
      <c r="G688" s="77">
        <v>0</v>
      </c>
      <c r="H688" s="1"/>
      <c r="I688" s="1" t="s">
        <v>594</v>
      </c>
      <c r="J688" s="1">
        <v>270</v>
      </c>
      <c r="K688" s="56">
        <f aca="true" t="shared" si="60" ref="K688:K710">ROUND(0.15*F688,0)</f>
        <v>337</v>
      </c>
      <c r="L688" s="1">
        <f t="shared" si="59"/>
        <v>2068</v>
      </c>
      <c r="M688" s="1">
        <v>1505</v>
      </c>
    </row>
    <row r="689" spans="1:13" ht="12.75">
      <c r="A689" s="1">
        <v>51</v>
      </c>
      <c r="B689" s="1">
        <v>72279</v>
      </c>
      <c r="C689" s="1" t="s">
        <v>645</v>
      </c>
      <c r="D689" s="1" t="s">
        <v>309</v>
      </c>
      <c r="E689" s="1">
        <v>1798</v>
      </c>
      <c r="F689" s="39">
        <f t="shared" si="58"/>
        <v>2247.5</v>
      </c>
      <c r="G689" s="77">
        <v>0</v>
      </c>
      <c r="H689" s="1"/>
      <c r="I689" s="1" t="s">
        <v>594</v>
      </c>
      <c r="J689" s="1">
        <v>270</v>
      </c>
      <c r="K689" s="56">
        <f t="shared" si="60"/>
        <v>337</v>
      </c>
      <c r="L689" s="1">
        <f t="shared" si="59"/>
        <v>2068</v>
      </c>
      <c r="M689" s="1">
        <v>1494</v>
      </c>
    </row>
    <row r="690" spans="1:13" ht="12.75">
      <c r="A690" s="1">
        <v>52</v>
      </c>
      <c r="B690" s="1">
        <v>72351</v>
      </c>
      <c r="C690" s="1" t="s">
        <v>646</v>
      </c>
      <c r="D690" s="1" t="s">
        <v>309</v>
      </c>
      <c r="E690" s="1">
        <v>1798</v>
      </c>
      <c r="F690" s="39">
        <f t="shared" si="58"/>
        <v>2247.5</v>
      </c>
      <c r="G690" s="77">
        <v>0</v>
      </c>
      <c r="H690" s="1"/>
      <c r="I690" s="1" t="s">
        <v>594</v>
      </c>
      <c r="J690" s="1">
        <v>270</v>
      </c>
      <c r="K690" s="56">
        <f t="shared" si="60"/>
        <v>337</v>
      </c>
      <c r="L690" s="1">
        <f t="shared" si="59"/>
        <v>2068</v>
      </c>
      <c r="M690" s="1">
        <v>1484</v>
      </c>
    </row>
    <row r="691" spans="1:13" ht="12.75">
      <c r="A691" s="1">
        <v>53</v>
      </c>
      <c r="B691" s="1">
        <v>72394</v>
      </c>
      <c r="C691" s="1" t="s">
        <v>647</v>
      </c>
      <c r="D691" s="1" t="s">
        <v>309</v>
      </c>
      <c r="E691" s="1">
        <v>1798</v>
      </c>
      <c r="F691" s="39">
        <f t="shared" si="58"/>
        <v>2247.5</v>
      </c>
      <c r="G691" s="77">
        <v>0</v>
      </c>
      <c r="H691" s="1"/>
      <c r="I691" s="1" t="s">
        <v>594</v>
      </c>
      <c r="J691" s="1">
        <v>270</v>
      </c>
      <c r="K691" s="56">
        <f t="shared" si="60"/>
        <v>337</v>
      </c>
      <c r="L691" s="1">
        <f t="shared" si="59"/>
        <v>2068</v>
      </c>
      <c r="M691" s="1">
        <v>1505</v>
      </c>
    </row>
    <row r="692" spans="1:13" ht="12.75">
      <c r="A692" s="1">
        <v>54</v>
      </c>
      <c r="B692" s="1">
        <v>72581</v>
      </c>
      <c r="C692" s="1" t="s">
        <v>648</v>
      </c>
      <c r="D692" s="1" t="s">
        <v>309</v>
      </c>
      <c r="E692" s="1">
        <v>1818</v>
      </c>
      <c r="F692" s="39">
        <f t="shared" si="58"/>
        <v>2272.5</v>
      </c>
      <c r="G692" s="77">
        <v>0</v>
      </c>
      <c r="H692" s="1"/>
      <c r="I692" s="1" t="s">
        <v>594</v>
      </c>
      <c r="J692" s="1">
        <v>273</v>
      </c>
      <c r="K692" s="56">
        <f t="shared" si="60"/>
        <v>341</v>
      </c>
      <c r="L692" s="1">
        <f t="shared" si="59"/>
        <v>2091</v>
      </c>
      <c r="M692" s="1">
        <v>1500</v>
      </c>
    </row>
    <row r="693" spans="1:13" ht="12.75">
      <c r="A693" s="1">
        <v>55</v>
      </c>
      <c r="B693" s="1">
        <v>72631</v>
      </c>
      <c r="C693" s="1" t="s">
        <v>649</v>
      </c>
      <c r="D693" s="1" t="s">
        <v>309</v>
      </c>
      <c r="E693" s="1">
        <v>1798</v>
      </c>
      <c r="F693" s="39">
        <f t="shared" si="58"/>
        <v>2247.5</v>
      </c>
      <c r="G693" s="77">
        <v>0</v>
      </c>
      <c r="H693" s="1"/>
      <c r="I693" s="1" t="s">
        <v>594</v>
      </c>
      <c r="J693" s="1">
        <v>270</v>
      </c>
      <c r="K693" s="56">
        <f t="shared" si="60"/>
        <v>337</v>
      </c>
      <c r="L693" s="1">
        <f t="shared" si="59"/>
        <v>2068</v>
      </c>
      <c r="M693" s="1">
        <v>1484</v>
      </c>
    </row>
    <row r="694" spans="1:13" ht="12.75">
      <c r="A694" s="1">
        <v>56</v>
      </c>
      <c r="B694" s="1">
        <v>72643</v>
      </c>
      <c r="C694" s="1" t="s">
        <v>650</v>
      </c>
      <c r="D694" s="1" t="s">
        <v>309</v>
      </c>
      <c r="E694" s="1">
        <v>1798</v>
      </c>
      <c r="F694" s="39">
        <f t="shared" si="58"/>
        <v>2247.5</v>
      </c>
      <c r="G694" s="77">
        <v>0</v>
      </c>
      <c r="H694" s="1"/>
      <c r="I694" s="1" t="s">
        <v>594</v>
      </c>
      <c r="J694" s="1">
        <v>270</v>
      </c>
      <c r="K694" s="56">
        <f t="shared" si="60"/>
        <v>337</v>
      </c>
      <c r="L694" s="1">
        <f t="shared" si="59"/>
        <v>2068</v>
      </c>
      <c r="M694" s="1">
        <v>1514</v>
      </c>
    </row>
    <row r="695" spans="1:13" ht="12.75">
      <c r="A695" s="1">
        <v>57</v>
      </c>
      <c r="B695" s="1">
        <v>72598</v>
      </c>
      <c r="C695" s="1" t="s">
        <v>651</v>
      </c>
      <c r="D695" s="1" t="s">
        <v>283</v>
      </c>
      <c r="E695" s="1">
        <v>1834</v>
      </c>
      <c r="F695" s="39">
        <f t="shared" si="58"/>
        <v>2292.5</v>
      </c>
      <c r="G695" s="77">
        <v>0</v>
      </c>
      <c r="H695" s="1"/>
      <c r="I695" s="1" t="s">
        <v>594</v>
      </c>
      <c r="J695" s="1">
        <v>275</v>
      </c>
      <c r="K695" s="56">
        <f t="shared" si="60"/>
        <v>344</v>
      </c>
      <c r="L695" s="1">
        <f t="shared" si="59"/>
        <v>2109</v>
      </c>
      <c r="M695" s="1">
        <v>1540</v>
      </c>
    </row>
    <row r="696" spans="1:13" ht="12.75">
      <c r="A696" s="1">
        <v>58</v>
      </c>
      <c r="B696" s="1">
        <v>72698</v>
      </c>
      <c r="C696" s="1" t="s">
        <v>652</v>
      </c>
      <c r="D696" s="1" t="s">
        <v>283</v>
      </c>
      <c r="E696" s="1">
        <v>1834</v>
      </c>
      <c r="F696" s="39">
        <f t="shared" si="58"/>
        <v>2292.5</v>
      </c>
      <c r="G696" s="77">
        <v>0</v>
      </c>
      <c r="H696" s="1"/>
      <c r="I696" s="1" t="s">
        <v>594</v>
      </c>
      <c r="J696" s="1">
        <v>275</v>
      </c>
      <c r="K696" s="56">
        <f t="shared" si="60"/>
        <v>344</v>
      </c>
      <c r="L696" s="1">
        <f t="shared" si="59"/>
        <v>2109</v>
      </c>
      <c r="M696" s="1">
        <v>1530</v>
      </c>
    </row>
    <row r="697" spans="1:13" ht="12.75">
      <c r="A697" s="1">
        <v>59</v>
      </c>
      <c r="B697" s="1">
        <v>72696</v>
      </c>
      <c r="C697" s="1" t="s">
        <v>653</v>
      </c>
      <c r="D697" s="1" t="s">
        <v>654</v>
      </c>
      <c r="E697" s="1">
        <v>1727</v>
      </c>
      <c r="F697" s="39">
        <f t="shared" si="58"/>
        <v>2158.75</v>
      </c>
      <c r="G697" s="77">
        <v>0</v>
      </c>
      <c r="H697" s="1"/>
      <c r="I697" s="1" t="s">
        <v>594</v>
      </c>
      <c r="J697" s="1">
        <v>259</v>
      </c>
      <c r="K697" s="56">
        <f t="shared" si="60"/>
        <v>324</v>
      </c>
      <c r="L697" s="1">
        <f t="shared" si="59"/>
        <v>1986</v>
      </c>
      <c r="M697" s="1">
        <v>1450</v>
      </c>
    </row>
    <row r="698" spans="1:13" ht="12.75">
      <c r="A698" s="1">
        <v>60</v>
      </c>
      <c r="B698" s="1">
        <v>72699</v>
      </c>
      <c r="C698" s="1" t="s">
        <v>655</v>
      </c>
      <c r="D698" s="1" t="s">
        <v>654</v>
      </c>
      <c r="E698" s="1">
        <v>1727</v>
      </c>
      <c r="F698" s="39">
        <f t="shared" si="58"/>
        <v>2158.75</v>
      </c>
      <c r="G698" s="77">
        <v>0</v>
      </c>
      <c r="H698" s="1"/>
      <c r="I698" s="1" t="s">
        <v>594</v>
      </c>
      <c r="J698" s="1">
        <v>259</v>
      </c>
      <c r="K698" s="56">
        <f t="shared" si="60"/>
        <v>324</v>
      </c>
      <c r="L698" s="1">
        <f t="shared" si="59"/>
        <v>1986</v>
      </c>
      <c r="M698" s="1">
        <v>1450</v>
      </c>
    </row>
    <row r="699" spans="1:13" ht="12.75">
      <c r="A699" s="1">
        <v>61</v>
      </c>
      <c r="B699" s="1">
        <v>72528</v>
      </c>
      <c r="C699" s="1" t="s">
        <v>656</v>
      </c>
      <c r="D699" s="1" t="s">
        <v>341</v>
      </c>
      <c r="E699" s="1">
        <v>1791</v>
      </c>
      <c r="F699" s="39">
        <f t="shared" si="58"/>
        <v>2238.75</v>
      </c>
      <c r="G699" s="77">
        <v>0</v>
      </c>
      <c r="H699" s="1"/>
      <c r="I699" s="1" t="s">
        <v>594</v>
      </c>
      <c r="J699" s="1">
        <v>269</v>
      </c>
      <c r="K699" s="56">
        <f t="shared" si="60"/>
        <v>336</v>
      </c>
      <c r="L699" s="1">
        <f>SUM(E699+J699+J700)</f>
        <v>2508</v>
      </c>
      <c r="M699" s="1">
        <v>1490</v>
      </c>
    </row>
    <row r="700" spans="1:13" ht="12.75">
      <c r="A700" s="1"/>
      <c r="B700" s="1"/>
      <c r="C700" s="1"/>
      <c r="D700" s="1"/>
      <c r="E700" s="1"/>
      <c r="F700" s="39"/>
      <c r="G700" s="77"/>
      <c r="H700" s="1"/>
      <c r="I700" s="1" t="s">
        <v>288</v>
      </c>
      <c r="J700" s="1">
        <v>448</v>
      </c>
      <c r="K700" s="56">
        <f t="shared" si="60"/>
        <v>0</v>
      </c>
      <c r="L700" s="1"/>
      <c r="M700" s="1"/>
    </row>
    <row r="701" spans="1:13" ht="12.75">
      <c r="A701" s="1">
        <v>62</v>
      </c>
      <c r="B701" s="1">
        <v>72531</v>
      </c>
      <c r="C701" s="1" t="s">
        <v>657</v>
      </c>
      <c r="D701" s="1" t="s">
        <v>341</v>
      </c>
      <c r="E701" s="1">
        <v>1791</v>
      </c>
      <c r="F701" s="39">
        <f t="shared" si="58"/>
        <v>2238.75</v>
      </c>
      <c r="G701" s="77">
        <v>0</v>
      </c>
      <c r="H701" s="1"/>
      <c r="I701" s="1" t="s">
        <v>594</v>
      </c>
      <c r="J701" s="1">
        <v>269</v>
      </c>
      <c r="K701" s="56">
        <f t="shared" si="60"/>
        <v>336</v>
      </c>
      <c r="L701" s="1">
        <f>SUM(E701+J701+J702)</f>
        <v>2508</v>
      </c>
      <c r="M701" s="1">
        <v>1533</v>
      </c>
    </row>
    <row r="702" spans="1:13" ht="12.75">
      <c r="A702" s="1"/>
      <c r="B702" s="1"/>
      <c r="C702" s="1"/>
      <c r="D702" s="1"/>
      <c r="E702" s="1"/>
      <c r="F702" s="39"/>
      <c r="G702" s="77"/>
      <c r="H702" s="1"/>
      <c r="I702" s="1" t="s">
        <v>288</v>
      </c>
      <c r="J702" s="1">
        <v>448</v>
      </c>
      <c r="K702" s="56">
        <f t="shared" si="60"/>
        <v>0</v>
      </c>
      <c r="L702" s="1"/>
      <c r="M702" s="1"/>
    </row>
    <row r="703" spans="1:13" ht="12.75">
      <c r="A703" s="1">
        <v>63</v>
      </c>
      <c r="B703" s="1">
        <v>72532</v>
      </c>
      <c r="C703" s="1" t="s">
        <v>658</v>
      </c>
      <c r="D703" s="1" t="s">
        <v>341</v>
      </c>
      <c r="E703" s="1">
        <v>1791</v>
      </c>
      <c r="F703" s="39">
        <f t="shared" si="58"/>
        <v>2238.75</v>
      </c>
      <c r="G703" s="77">
        <v>0</v>
      </c>
      <c r="H703" s="1"/>
      <c r="I703" s="1" t="s">
        <v>594</v>
      </c>
      <c r="J703" s="1">
        <v>269</v>
      </c>
      <c r="K703" s="56">
        <f t="shared" si="60"/>
        <v>336</v>
      </c>
      <c r="L703" s="1">
        <f>SUM(E703+J703)</f>
        <v>2060</v>
      </c>
      <c r="M703" s="1">
        <v>1527</v>
      </c>
    </row>
    <row r="704" spans="1:13" ht="12.75">
      <c r="A704" s="1">
        <v>64</v>
      </c>
      <c r="B704" s="1">
        <v>72694</v>
      </c>
      <c r="C704" s="1" t="s">
        <v>659</v>
      </c>
      <c r="D704" s="1" t="s">
        <v>575</v>
      </c>
      <c r="E704" s="1">
        <v>1727</v>
      </c>
      <c r="F704" s="39">
        <f t="shared" si="58"/>
        <v>2158.75</v>
      </c>
      <c r="G704" s="77">
        <v>0</v>
      </c>
      <c r="H704" s="1"/>
      <c r="I704" s="1" t="s">
        <v>594</v>
      </c>
      <c r="J704" s="1">
        <v>259</v>
      </c>
      <c r="K704" s="56">
        <f t="shared" si="60"/>
        <v>324</v>
      </c>
      <c r="L704" s="1">
        <f>SUM(E704+J704)</f>
        <v>1986</v>
      </c>
      <c r="M704" s="1">
        <v>1429</v>
      </c>
    </row>
    <row r="705" spans="1:13" ht="12.75">
      <c r="A705" s="1">
        <v>65</v>
      </c>
      <c r="B705" s="1">
        <v>72005</v>
      </c>
      <c r="C705" s="1" t="s">
        <v>660</v>
      </c>
      <c r="D705" s="1" t="s">
        <v>479</v>
      </c>
      <c r="E705" s="1">
        <v>1820</v>
      </c>
      <c r="F705" s="39">
        <f t="shared" si="58"/>
        <v>2275</v>
      </c>
      <c r="G705" s="77">
        <v>0</v>
      </c>
      <c r="H705" s="1"/>
      <c r="I705" s="1" t="s">
        <v>594</v>
      </c>
      <c r="J705" s="1">
        <v>273</v>
      </c>
      <c r="K705" s="56">
        <f t="shared" si="60"/>
        <v>341</v>
      </c>
      <c r="L705" s="1">
        <f>SUM(E705+J705)</f>
        <v>2093</v>
      </c>
      <c r="M705" s="1">
        <v>1518</v>
      </c>
    </row>
    <row r="706" spans="1:13" ht="12.75">
      <c r="A706" s="1">
        <v>66</v>
      </c>
      <c r="B706" s="1">
        <v>72654</v>
      </c>
      <c r="C706" s="1" t="s">
        <v>661</v>
      </c>
      <c r="D706" s="1" t="s">
        <v>479</v>
      </c>
      <c r="E706" s="1">
        <v>1820</v>
      </c>
      <c r="F706" s="39">
        <f t="shared" si="58"/>
        <v>2275</v>
      </c>
      <c r="G706" s="77">
        <v>0</v>
      </c>
      <c r="H706" s="1"/>
      <c r="I706" s="1" t="s">
        <v>594</v>
      </c>
      <c r="J706" s="1">
        <v>273</v>
      </c>
      <c r="K706" s="56">
        <f t="shared" si="60"/>
        <v>341</v>
      </c>
      <c r="L706" s="1">
        <f>SUM(E706+J706)</f>
        <v>2093</v>
      </c>
      <c r="M706" s="1">
        <v>1614</v>
      </c>
    </row>
    <row r="707" spans="1:13" ht="12.75">
      <c r="A707" s="1"/>
      <c r="B707" s="1"/>
      <c r="C707" s="1"/>
      <c r="D707" s="1"/>
      <c r="E707" s="1"/>
      <c r="F707" s="39"/>
      <c r="G707" s="77"/>
      <c r="H707" s="1"/>
      <c r="I707" s="1" t="s">
        <v>288</v>
      </c>
      <c r="J707" s="1">
        <v>455</v>
      </c>
      <c r="K707" s="56">
        <f t="shared" si="60"/>
        <v>0</v>
      </c>
      <c r="L707" s="1">
        <f>SUM(E707+J707+J708)</f>
        <v>748</v>
      </c>
      <c r="M707" s="1"/>
    </row>
    <row r="708" spans="1:13" ht="12.75">
      <c r="A708" s="1">
        <v>67</v>
      </c>
      <c r="B708" s="1">
        <v>72718</v>
      </c>
      <c r="C708" s="1" t="s">
        <v>662</v>
      </c>
      <c r="D708" s="1" t="s">
        <v>479</v>
      </c>
      <c r="E708" s="1">
        <v>1950</v>
      </c>
      <c r="F708" s="39">
        <f t="shared" si="58"/>
        <v>2437.5</v>
      </c>
      <c r="G708" s="77">
        <v>0</v>
      </c>
      <c r="H708" s="1"/>
      <c r="I708" s="1" t="s">
        <v>594</v>
      </c>
      <c r="J708" s="1">
        <v>293</v>
      </c>
      <c r="K708" s="56">
        <f t="shared" si="60"/>
        <v>366</v>
      </c>
      <c r="L708" s="1"/>
      <c r="M708" s="1"/>
    </row>
    <row r="709" spans="1:13" ht="12.75">
      <c r="A709" s="1">
        <v>68</v>
      </c>
      <c r="B709" s="1">
        <v>72789</v>
      </c>
      <c r="C709" s="1" t="s">
        <v>663</v>
      </c>
      <c r="D709" s="1" t="s">
        <v>664</v>
      </c>
      <c r="E709" s="1">
        <v>1727</v>
      </c>
      <c r="F709" s="39">
        <f t="shared" si="58"/>
        <v>2158.75</v>
      </c>
      <c r="G709" s="77">
        <v>0</v>
      </c>
      <c r="H709" s="1"/>
      <c r="I709" s="1" t="s">
        <v>594</v>
      </c>
      <c r="J709" s="1">
        <v>259</v>
      </c>
      <c r="K709" s="56">
        <f t="shared" si="60"/>
        <v>324</v>
      </c>
      <c r="L709" s="1">
        <f>SUM(E709+J709+J710)</f>
        <v>2418</v>
      </c>
      <c r="M709" s="1">
        <v>1610</v>
      </c>
    </row>
    <row r="710" spans="1:13" ht="12.75">
      <c r="A710" s="1">
        <v>69</v>
      </c>
      <c r="B710" s="1"/>
      <c r="C710" s="1"/>
      <c r="D710" s="1"/>
      <c r="E710" s="1"/>
      <c r="F710" s="39"/>
      <c r="G710" s="77"/>
      <c r="H710" s="1"/>
      <c r="I710" s="1" t="s">
        <v>288</v>
      </c>
      <c r="J710" s="1">
        <v>432</v>
      </c>
      <c r="K710" s="56">
        <f t="shared" si="60"/>
        <v>0</v>
      </c>
      <c r="L710" s="1"/>
      <c r="M710" s="1"/>
    </row>
    <row r="711" spans="1:13" ht="12.75">
      <c r="A711" s="1">
        <v>70</v>
      </c>
      <c r="B711" s="1">
        <v>72527</v>
      </c>
      <c r="C711" s="1" t="s">
        <v>665</v>
      </c>
      <c r="D711" s="1" t="s">
        <v>528</v>
      </c>
      <c r="E711" s="1">
        <v>1727</v>
      </c>
      <c r="F711" s="39">
        <f t="shared" si="58"/>
        <v>2158.75</v>
      </c>
      <c r="G711" s="77">
        <v>0</v>
      </c>
      <c r="H711" s="1"/>
      <c r="I711" s="1" t="s">
        <v>594</v>
      </c>
      <c r="J711" s="1">
        <v>259</v>
      </c>
      <c r="K711" s="56">
        <f aca="true" t="shared" si="61" ref="K711:K720">ROUND(0.15*F711,0)</f>
        <v>324</v>
      </c>
      <c r="L711" s="1">
        <f>SUM(E711+J711+J712)</f>
        <v>2418</v>
      </c>
      <c r="M711" s="1">
        <v>1526</v>
      </c>
    </row>
    <row r="712" spans="1:13" ht="12.75">
      <c r="A712" s="1"/>
      <c r="B712" s="1"/>
      <c r="C712" s="1"/>
      <c r="D712" s="1"/>
      <c r="E712" s="1"/>
      <c r="F712" s="39"/>
      <c r="G712" s="77"/>
      <c r="H712" s="1"/>
      <c r="I712" s="1" t="s">
        <v>288</v>
      </c>
      <c r="J712" s="1">
        <v>432</v>
      </c>
      <c r="K712" s="56">
        <f t="shared" si="61"/>
        <v>0</v>
      </c>
      <c r="L712" s="1"/>
      <c r="M712" s="1"/>
    </row>
    <row r="713" spans="1:13" ht="12.75">
      <c r="A713" s="1">
        <v>71</v>
      </c>
      <c r="B713" s="1">
        <v>72529</v>
      </c>
      <c r="C713" s="1" t="s">
        <v>666</v>
      </c>
      <c r="D713" s="1" t="s">
        <v>528</v>
      </c>
      <c r="E713" s="1">
        <v>1727</v>
      </c>
      <c r="F713" s="39">
        <f t="shared" si="58"/>
        <v>2158.75</v>
      </c>
      <c r="G713" s="77">
        <v>0</v>
      </c>
      <c r="H713" s="1"/>
      <c r="I713" s="1" t="s">
        <v>594</v>
      </c>
      <c r="J713" s="1">
        <v>259</v>
      </c>
      <c r="K713" s="56">
        <f t="shared" si="61"/>
        <v>324</v>
      </c>
      <c r="L713" s="1">
        <f>SUM(E713+J713+J714)</f>
        <v>2418</v>
      </c>
      <c r="M713" s="1">
        <v>1507</v>
      </c>
    </row>
    <row r="714" spans="1:13" ht="12.75">
      <c r="A714" s="1"/>
      <c r="B714" s="1"/>
      <c r="C714" s="1"/>
      <c r="D714" s="1"/>
      <c r="E714" s="1"/>
      <c r="F714" s="39"/>
      <c r="G714" s="77"/>
      <c r="H714" s="1"/>
      <c r="I714" s="1" t="s">
        <v>288</v>
      </c>
      <c r="J714" s="1">
        <v>432</v>
      </c>
      <c r="K714" s="56">
        <f t="shared" si="61"/>
        <v>0</v>
      </c>
      <c r="L714" s="1"/>
      <c r="M714" s="1"/>
    </row>
    <row r="715" spans="1:13" ht="12.75">
      <c r="A715" s="1">
        <v>72</v>
      </c>
      <c r="B715" s="1">
        <v>72577</v>
      </c>
      <c r="C715" s="1" t="s">
        <v>667</v>
      </c>
      <c r="D715" s="1" t="s">
        <v>323</v>
      </c>
      <c r="E715" s="1">
        <v>1727</v>
      </c>
      <c r="F715" s="39">
        <f t="shared" si="58"/>
        <v>2158.75</v>
      </c>
      <c r="G715" s="77">
        <v>0</v>
      </c>
      <c r="H715" s="1"/>
      <c r="I715" s="1" t="s">
        <v>594</v>
      </c>
      <c r="J715" s="1">
        <v>259</v>
      </c>
      <c r="K715" s="56">
        <f t="shared" si="61"/>
        <v>324</v>
      </c>
      <c r="L715" s="1">
        <f>SUM(E715+J715+J716)</f>
        <v>2418</v>
      </c>
      <c r="M715" s="1">
        <v>1526</v>
      </c>
    </row>
    <row r="716" spans="1:13" ht="12.75">
      <c r="A716" s="1"/>
      <c r="B716" s="1"/>
      <c r="C716" s="1"/>
      <c r="D716" s="1"/>
      <c r="E716" s="1"/>
      <c r="F716" s="39"/>
      <c r="G716" s="77"/>
      <c r="H716" s="1"/>
      <c r="I716" s="1" t="s">
        <v>288</v>
      </c>
      <c r="J716" s="1">
        <v>432</v>
      </c>
      <c r="K716" s="56">
        <f t="shared" si="61"/>
        <v>0</v>
      </c>
      <c r="L716" s="1"/>
      <c r="M716" s="1"/>
    </row>
    <row r="717" spans="1:13" ht="12.75">
      <c r="A717" s="1">
        <v>73</v>
      </c>
      <c r="B717" s="1">
        <v>72615</v>
      </c>
      <c r="C717" s="1" t="s">
        <v>668</v>
      </c>
      <c r="D717" s="1" t="s">
        <v>323</v>
      </c>
      <c r="E717" s="1">
        <v>1727</v>
      </c>
      <c r="F717" s="39">
        <f t="shared" si="58"/>
        <v>2158.75</v>
      </c>
      <c r="G717" s="77">
        <v>0</v>
      </c>
      <c r="H717" s="1"/>
      <c r="I717" s="1" t="s">
        <v>594</v>
      </c>
      <c r="J717" s="1">
        <v>259</v>
      </c>
      <c r="K717" s="56">
        <f t="shared" si="61"/>
        <v>324</v>
      </c>
      <c r="L717" s="1">
        <f>SUM(E717+J717+J718)</f>
        <v>2418</v>
      </c>
      <c r="M717" s="1">
        <v>1495</v>
      </c>
    </row>
    <row r="718" spans="1:13" ht="12.75">
      <c r="A718" s="1"/>
      <c r="B718" s="1"/>
      <c r="C718" s="1"/>
      <c r="D718" s="1"/>
      <c r="E718" s="1"/>
      <c r="F718" s="39"/>
      <c r="G718" s="77"/>
      <c r="H718" s="1"/>
      <c r="I718" s="1" t="s">
        <v>288</v>
      </c>
      <c r="J718" s="1">
        <v>432</v>
      </c>
      <c r="K718" s="56">
        <f t="shared" si="61"/>
        <v>0</v>
      </c>
      <c r="L718" s="1"/>
      <c r="M718" s="1"/>
    </row>
    <row r="719" spans="1:13" ht="12.75">
      <c r="A719" s="1">
        <v>74</v>
      </c>
      <c r="B719" s="1">
        <v>72668</v>
      </c>
      <c r="C719" s="1" t="s">
        <v>669</v>
      </c>
      <c r="D719" s="1" t="s">
        <v>670</v>
      </c>
      <c r="E719" s="1">
        <v>1814</v>
      </c>
      <c r="F719" s="39">
        <f t="shared" si="58"/>
        <v>2267.5</v>
      </c>
      <c r="G719" s="77">
        <v>0</v>
      </c>
      <c r="H719" s="1"/>
      <c r="I719" s="1" t="s">
        <v>594</v>
      </c>
      <c r="J719" s="1">
        <v>272</v>
      </c>
      <c r="K719" s="56">
        <f t="shared" si="61"/>
        <v>340</v>
      </c>
      <c r="L719" s="1">
        <f>SUM(E719+J719+J720)</f>
        <v>2540</v>
      </c>
      <c r="M719" s="1">
        <v>1538</v>
      </c>
    </row>
    <row r="720" spans="1:13" ht="12.75">
      <c r="A720" s="1"/>
      <c r="B720" s="1"/>
      <c r="C720" s="1"/>
      <c r="D720" s="1"/>
      <c r="E720" s="1"/>
      <c r="F720" s="39"/>
      <c r="G720" s="77"/>
      <c r="H720" s="1"/>
      <c r="I720" s="1" t="s">
        <v>288</v>
      </c>
      <c r="J720" s="1">
        <v>454</v>
      </c>
      <c r="K720" s="56">
        <f t="shared" si="61"/>
        <v>0</v>
      </c>
      <c r="L720" s="1"/>
      <c r="M720" s="1"/>
    </row>
    <row r="721" spans="1:13" ht="12.75">
      <c r="A721" s="18"/>
      <c r="B721" s="18"/>
      <c r="C721" s="18"/>
      <c r="D721" s="18"/>
      <c r="E721" s="57">
        <f>SUM(E611:E720)</f>
        <v>143186</v>
      </c>
      <c r="F721" s="70">
        <f>SUM(F611:F720)</f>
        <v>178982.5</v>
      </c>
      <c r="G721" s="82"/>
      <c r="H721" s="18"/>
      <c r="I721" s="18"/>
      <c r="J721" s="18"/>
      <c r="K721" s="58"/>
      <c r="L721" s="18"/>
      <c r="M721" s="18"/>
    </row>
    <row r="722" spans="1:11" ht="12.75">
      <c r="A722" s="146" t="s">
        <v>529</v>
      </c>
      <c r="B722" s="146"/>
      <c r="C722" s="146"/>
      <c r="D722" s="146"/>
      <c r="E722" s="146"/>
      <c r="F722" s="146"/>
      <c r="G722" s="146"/>
      <c r="H722" s="146"/>
      <c r="I722" s="146"/>
      <c r="J722" s="146"/>
      <c r="K722" s="2"/>
    </row>
    <row r="723" spans="1:13" s="3" customFormat="1" ht="12.75">
      <c r="A723" s="147" t="s">
        <v>274</v>
      </c>
      <c r="B723" s="3" t="s">
        <v>227</v>
      </c>
      <c r="C723" s="152" t="s">
        <v>223</v>
      </c>
      <c r="D723" s="3" t="s">
        <v>13</v>
      </c>
      <c r="E723" s="154" t="s">
        <v>224</v>
      </c>
      <c r="F723" s="37"/>
      <c r="G723" s="75" t="s">
        <v>229</v>
      </c>
      <c r="H723" s="3" t="s">
        <v>14</v>
      </c>
      <c r="I723" s="154" t="s">
        <v>15</v>
      </c>
      <c r="J723" s="147" t="s">
        <v>578</v>
      </c>
      <c r="K723" s="34"/>
      <c r="L723" s="144" t="s">
        <v>231</v>
      </c>
      <c r="M723" s="144" t="s">
        <v>221</v>
      </c>
    </row>
    <row r="724" spans="1:13" s="4" customFormat="1" ht="12.75">
      <c r="A724" s="148"/>
      <c r="B724" s="4" t="s">
        <v>228</v>
      </c>
      <c r="C724" s="153"/>
      <c r="D724" s="4" t="s">
        <v>16</v>
      </c>
      <c r="E724" s="155"/>
      <c r="F724" s="38"/>
      <c r="G724" s="76" t="s">
        <v>230</v>
      </c>
      <c r="H724" s="4" t="s">
        <v>17</v>
      </c>
      <c r="I724" s="155"/>
      <c r="J724" s="148"/>
      <c r="K724" s="35"/>
      <c r="L724" s="144"/>
      <c r="M724" s="144"/>
    </row>
    <row r="725" spans="1:13" s="1" customFormat="1" ht="12.75">
      <c r="A725" s="1">
        <v>1</v>
      </c>
      <c r="B725" s="1">
        <v>76026</v>
      </c>
      <c r="C725" s="1" t="s">
        <v>530</v>
      </c>
      <c r="D725" s="1" t="s">
        <v>171</v>
      </c>
      <c r="E725" s="21">
        <v>2258</v>
      </c>
      <c r="F725" s="39">
        <f>SUM(E725*1.25)</f>
        <v>2822.5</v>
      </c>
      <c r="G725" s="77">
        <v>0</v>
      </c>
      <c r="H725" s="1" t="s">
        <v>18</v>
      </c>
      <c r="I725" s="1" t="s">
        <v>272</v>
      </c>
      <c r="J725" s="1">
        <v>339</v>
      </c>
      <c r="K725" s="56">
        <f aca="true" t="shared" si="62" ref="K725:K741">ROUND(0.15*F725,0)</f>
        <v>423</v>
      </c>
      <c r="L725" s="22">
        <f>SUM(E725,J725)</f>
        <v>2597</v>
      </c>
      <c r="M725" s="1">
        <v>1840</v>
      </c>
    </row>
    <row r="726" spans="1:13" s="1" customFormat="1" ht="12.75">
      <c r="A726" s="1">
        <v>2</v>
      </c>
      <c r="B726" s="1">
        <v>76040</v>
      </c>
      <c r="C726" s="1" t="s">
        <v>531</v>
      </c>
      <c r="D726" s="1" t="s">
        <v>171</v>
      </c>
      <c r="E726" s="21">
        <v>2258</v>
      </c>
      <c r="F726" s="39">
        <f>SUM(E726*1.25)</f>
        <v>2822.5</v>
      </c>
      <c r="G726" s="77">
        <v>0</v>
      </c>
      <c r="H726" s="1" t="s">
        <v>18</v>
      </c>
      <c r="I726" s="1" t="s">
        <v>272</v>
      </c>
      <c r="J726" s="1">
        <v>339</v>
      </c>
      <c r="K726" s="56">
        <f t="shared" si="62"/>
        <v>423</v>
      </c>
      <c r="L726" s="22">
        <f>SUM(E726,J726)</f>
        <v>2597</v>
      </c>
      <c r="M726" s="1">
        <v>1853</v>
      </c>
    </row>
    <row r="727" spans="1:13" s="1" customFormat="1" ht="12.75">
      <c r="A727" s="1">
        <v>3</v>
      </c>
      <c r="B727" s="1">
        <v>76028</v>
      </c>
      <c r="C727" s="1" t="s">
        <v>532</v>
      </c>
      <c r="D727" s="1" t="s">
        <v>218</v>
      </c>
      <c r="E727" s="21">
        <v>1814</v>
      </c>
      <c r="F727" s="39">
        <f>SUM(E727*1.25)</f>
        <v>2267.5</v>
      </c>
      <c r="G727" s="77">
        <v>0</v>
      </c>
      <c r="H727" s="1" t="s">
        <v>19</v>
      </c>
      <c r="I727" s="1" t="s">
        <v>272</v>
      </c>
      <c r="J727" s="1">
        <v>272</v>
      </c>
      <c r="K727" s="56">
        <f t="shared" si="62"/>
        <v>340</v>
      </c>
      <c r="L727" s="22">
        <f>SUM(E727,J727)</f>
        <v>2086</v>
      </c>
      <c r="M727" s="1">
        <v>1514</v>
      </c>
    </row>
    <row r="728" spans="1:13" s="1" customFormat="1" ht="12.75">
      <c r="A728" s="1">
        <v>4</v>
      </c>
      <c r="B728" s="1">
        <v>76020</v>
      </c>
      <c r="C728" s="1" t="s">
        <v>533</v>
      </c>
      <c r="D728" s="1" t="s">
        <v>279</v>
      </c>
      <c r="E728" s="21">
        <v>2007</v>
      </c>
      <c r="F728" s="39">
        <f>SUM(E728*1.25)</f>
        <v>2508.75</v>
      </c>
      <c r="G728" s="77">
        <v>0</v>
      </c>
      <c r="I728" s="1" t="s">
        <v>272</v>
      </c>
      <c r="J728" s="1">
        <v>301</v>
      </c>
      <c r="K728" s="56">
        <f t="shared" si="62"/>
        <v>376</v>
      </c>
      <c r="L728" s="22">
        <f>SUM(E728,J728,J729)</f>
        <v>2609</v>
      </c>
      <c r="M728" s="1">
        <v>1844</v>
      </c>
    </row>
    <row r="729" spans="5:11" s="1" customFormat="1" ht="12.75">
      <c r="E729" s="21"/>
      <c r="F729" s="39"/>
      <c r="G729" s="77"/>
      <c r="I729" s="1" t="s">
        <v>408</v>
      </c>
      <c r="J729" s="1">
        <v>301</v>
      </c>
      <c r="K729" s="56">
        <f t="shared" si="62"/>
        <v>0</v>
      </c>
    </row>
    <row r="730" spans="1:13" s="1" customFormat="1" ht="12.75">
      <c r="A730" s="1">
        <v>5</v>
      </c>
      <c r="B730" s="1">
        <v>76021</v>
      </c>
      <c r="C730" s="1" t="s">
        <v>534</v>
      </c>
      <c r="D730" s="1" t="s">
        <v>279</v>
      </c>
      <c r="E730" s="21">
        <v>2007</v>
      </c>
      <c r="F730" s="39">
        <f>SUM(E730*1.25)</f>
        <v>2508.75</v>
      </c>
      <c r="G730" s="77">
        <v>0</v>
      </c>
      <c r="I730" s="1" t="s">
        <v>272</v>
      </c>
      <c r="J730" s="1">
        <v>301</v>
      </c>
      <c r="K730" s="56">
        <f t="shared" si="62"/>
        <v>376</v>
      </c>
      <c r="L730" s="22">
        <f>SUM(E730,J730,J731)</f>
        <v>2609</v>
      </c>
      <c r="M730" s="1">
        <v>1849</v>
      </c>
    </row>
    <row r="731" spans="5:11" s="1" customFormat="1" ht="12.75">
      <c r="E731" s="21"/>
      <c r="F731" s="39"/>
      <c r="G731" s="77"/>
      <c r="I731" s="1" t="s">
        <v>408</v>
      </c>
      <c r="J731" s="1">
        <v>301</v>
      </c>
      <c r="K731" s="56">
        <f t="shared" si="62"/>
        <v>0</v>
      </c>
    </row>
    <row r="732" spans="1:13" s="1" customFormat="1" ht="12.75">
      <c r="A732" s="1">
        <v>6</v>
      </c>
      <c r="B732" s="1">
        <v>76025</v>
      </c>
      <c r="C732" s="1" t="s">
        <v>535</v>
      </c>
      <c r="D732" s="1" t="s">
        <v>279</v>
      </c>
      <c r="E732" s="21">
        <v>2007</v>
      </c>
      <c r="F732" s="39">
        <f>SUM(E732*1.25)</f>
        <v>2508.75</v>
      </c>
      <c r="G732" s="77">
        <v>0</v>
      </c>
      <c r="I732" s="1" t="s">
        <v>272</v>
      </c>
      <c r="J732" s="1">
        <v>301</v>
      </c>
      <c r="K732" s="56">
        <f t="shared" si="62"/>
        <v>376</v>
      </c>
      <c r="L732" s="22">
        <f>SUM(E732,J732)</f>
        <v>2308</v>
      </c>
      <c r="M732" s="1">
        <v>1642</v>
      </c>
    </row>
    <row r="733" spans="1:13" s="1" customFormat="1" ht="12.75">
      <c r="A733" s="1">
        <v>7</v>
      </c>
      <c r="B733" s="1">
        <v>76029</v>
      </c>
      <c r="C733" s="1" t="s">
        <v>536</v>
      </c>
      <c r="D733" s="1" t="s">
        <v>341</v>
      </c>
      <c r="E733" s="21">
        <v>1791</v>
      </c>
      <c r="F733" s="39">
        <f>SUM(E733*1.25)</f>
        <v>2238.75</v>
      </c>
      <c r="G733" s="77">
        <v>0</v>
      </c>
      <c r="I733" s="1" t="s">
        <v>272</v>
      </c>
      <c r="J733" s="1">
        <v>269</v>
      </c>
      <c r="K733" s="56">
        <f t="shared" si="62"/>
        <v>336</v>
      </c>
      <c r="L733" s="22">
        <f>SUM(E733,J733)</f>
        <v>2060</v>
      </c>
      <c r="M733" s="1">
        <v>1498</v>
      </c>
    </row>
    <row r="734" spans="1:13" s="1" customFormat="1" ht="12.75">
      <c r="A734" s="1">
        <v>8</v>
      </c>
      <c r="B734" s="1">
        <v>71371</v>
      </c>
      <c r="C734" s="1" t="s">
        <v>537</v>
      </c>
      <c r="D734" s="1" t="s">
        <v>446</v>
      </c>
      <c r="E734" s="21">
        <v>1762</v>
      </c>
      <c r="F734" s="39">
        <f>SUM(E734*1.25)</f>
        <v>2202.5</v>
      </c>
      <c r="G734" s="77">
        <v>0</v>
      </c>
      <c r="I734" s="1" t="s">
        <v>272</v>
      </c>
      <c r="J734" s="1">
        <v>264</v>
      </c>
      <c r="K734" s="56">
        <f t="shared" si="62"/>
        <v>330</v>
      </c>
      <c r="L734" s="22">
        <f>SUM(E734,J734)</f>
        <v>2026</v>
      </c>
      <c r="M734" s="1">
        <v>1454</v>
      </c>
    </row>
    <row r="735" spans="1:13" s="1" customFormat="1" ht="12.75">
      <c r="A735" s="1">
        <v>9</v>
      </c>
      <c r="B735" s="1">
        <v>76027</v>
      </c>
      <c r="C735" s="1" t="s">
        <v>538</v>
      </c>
      <c r="D735" s="1" t="s">
        <v>446</v>
      </c>
      <c r="E735" s="21">
        <v>1770</v>
      </c>
      <c r="F735" s="39">
        <f>SUM(E735*1.25)</f>
        <v>2212.5</v>
      </c>
      <c r="G735" s="77">
        <v>0</v>
      </c>
      <c r="I735" s="1" t="s">
        <v>272</v>
      </c>
      <c r="J735" s="1">
        <v>266</v>
      </c>
      <c r="K735" s="56">
        <f t="shared" si="62"/>
        <v>332</v>
      </c>
      <c r="L735" s="22">
        <f>SUM(E735,J735)</f>
        <v>2036</v>
      </c>
      <c r="M735" s="1">
        <v>1482</v>
      </c>
    </row>
    <row r="736" spans="1:13" s="1" customFormat="1" ht="12.75">
      <c r="A736" s="1">
        <v>10</v>
      </c>
      <c r="B736" s="1">
        <v>76022</v>
      </c>
      <c r="C736" s="1" t="s">
        <v>539</v>
      </c>
      <c r="D736" s="1" t="s">
        <v>479</v>
      </c>
      <c r="E736" s="21">
        <v>1820</v>
      </c>
      <c r="F736" s="39">
        <f>SUM(E736*1.25)</f>
        <v>2275</v>
      </c>
      <c r="G736" s="77">
        <v>0</v>
      </c>
      <c r="I736" s="1" t="s">
        <v>272</v>
      </c>
      <c r="J736" s="1">
        <v>273</v>
      </c>
      <c r="K736" s="56">
        <f t="shared" si="62"/>
        <v>341</v>
      </c>
      <c r="L736" s="22">
        <f>SUM(E736,J736,J737)</f>
        <v>2366</v>
      </c>
      <c r="M736" s="1">
        <v>1696</v>
      </c>
    </row>
    <row r="737" spans="5:11" s="1" customFormat="1" ht="12.75">
      <c r="E737" s="21"/>
      <c r="F737" s="39"/>
      <c r="G737" s="77"/>
      <c r="I737" s="1" t="s">
        <v>408</v>
      </c>
      <c r="J737" s="1">
        <v>273</v>
      </c>
      <c r="K737" s="56">
        <f t="shared" si="62"/>
        <v>0</v>
      </c>
    </row>
    <row r="738" spans="1:13" s="1" customFormat="1" ht="12.75">
      <c r="A738" s="1">
        <v>11</v>
      </c>
      <c r="B738" s="1">
        <v>76023</v>
      </c>
      <c r="C738" s="1" t="s">
        <v>540</v>
      </c>
      <c r="D738" s="1" t="s">
        <v>479</v>
      </c>
      <c r="E738" s="21">
        <v>1820</v>
      </c>
      <c r="F738" s="39">
        <f>SUM(E738*1.25)</f>
        <v>2275</v>
      </c>
      <c r="G738" s="77">
        <v>0</v>
      </c>
      <c r="I738" s="1" t="s">
        <v>272</v>
      </c>
      <c r="J738" s="1">
        <v>273</v>
      </c>
      <c r="K738" s="56">
        <f t="shared" si="62"/>
        <v>341</v>
      </c>
      <c r="L738" s="22">
        <f>SUM(E738,J738,J739)</f>
        <v>2366</v>
      </c>
      <c r="M738" s="1">
        <v>1687</v>
      </c>
    </row>
    <row r="739" spans="5:11" s="1" customFormat="1" ht="12.75">
      <c r="E739" s="21"/>
      <c r="F739" s="39"/>
      <c r="G739" s="77"/>
      <c r="I739" s="1" t="s">
        <v>408</v>
      </c>
      <c r="J739" s="1">
        <v>273</v>
      </c>
      <c r="K739" s="56">
        <f t="shared" si="62"/>
        <v>0</v>
      </c>
    </row>
    <row r="740" spans="1:13" s="1" customFormat="1" ht="12.75">
      <c r="A740" s="1">
        <v>12</v>
      </c>
      <c r="B740" s="1">
        <v>76024</v>
      </c>
      <c r="C740" s="1" t="s">
        <v>541</v>
      </c>
      <c r="D740" s="1" t="s">
        <v>542</v>
      </c>
      <c r="E740" s="21">
        <v>1857</v>
      </c>
      <c r="F740" s="39">
        <f>SUM(E740*1.25)</f>
        <v>2321.25</v>
      </c>
      <c r="G740" s="77">
        <v>0</v>
      </c>
      <c r="I740" s="1" t="s">
        <v>272</v>
      </c>
      <c r="J740" s="1">
        <v>279</v>
      </c>
      <c r="K740" s="56">
        <f t="shared" si="62"/>
        <v>348</v>
      </c>
      <c r="L740" s="22">
        <f>SUM(E740,J740,J741)</f>
        <v>2415</v>
      </c>
      <c r="M740" s="1">
        <v>1727</v>
      </c>
    </row>
    <row r="741" spans="1:13" ht="12.75">
      <c r="A741" s="1"/>
      <c r="B741" s="1"/>
      <c r="C741" s="1"/>
      <c r="D741" s="1"/>
      <c r="E741" s="1"/>
      <c r="F741" s="39"/>
      <c r="G741" s="77"/>
      <c r="H741" s="1"/>
      <c r="I741" s="1" t="s">
        <v>408</v>
      </c>
      <c r="J741" s="1">
        <v>279</v>
      </c>
      <c r="K741" s="56">
        <f t="shared" si="62"/>
        <v>0</v>
      </c>
      <c r="L741" s="1"/>
      <c r="M741" s="1"/>
    </row>
    <row r="742" spans="5:6" ht="12.75">
      <c r="E742" s="36">
        <f>SUM(E725:E741)</f>
        <v>23171</v>
      </c>
      <c r="F742" s="63">
        <f>SUM(F725:F741)</f>
        <v>28963.75</v>
      </c>
    </row>
    <row r="743" spans="1:13" ht="12.75">
      <c r="A743" s="146" t="s">
        <v>543</v>
      </c>
      <c r="B743" s="146"/>
      <c r="C743" s="146"/>
      <c r="D743" s="146"/>
      <c r="E743" s="146"/>
      <c r="F743" s="146"/>
      <c r="G743" s="146"/>
      <c r="H743" s="146"/>
      <c r="I743" s="146"/>
      <c r="J743" s="146"/>
      <c r="K743" s="146"/>
      <c r="L743" s="146"/>
      <c r="M743" s="146"/>
    </row>
    <row r="744" spans="1:13" s="3" customFormat="1" ht="12.75">
      <c r="A744" s="147" t="s">
        <v>274</v>
      </c>
      <c r="B744" s="3" t="s">
        <v>227</v>
      </c>
      <c r="C744" s="152" t="s">
        <v>223</v>
      </c>
      <c r="D744" s="3" t="s">
        <v>13</v>
      </c>
      <c r="E744" s="154" t="s">
        <v>224</v>
      </c>
      <c r="F744" s="37"/>
      <c r="G744" s="75" t="s">
        <v>229</v>
      </c>
      <c r="H744" s="3" t="s">
        <v>14</v>
      </c>
      <c r="I744" s="154" t="s">
        <v>15</v>
      </c>
      <c r="J744" s="147" t="s">
        <v>578</v>
      </c>
      <c r="K744" s="34"/>
      <c r="L744" s="144" t="s">
        <v>231</v>
      </c>
      <c r="M744" s="144" t="s">
        <v>221</v>
      </c>
    </row>
    <row r="745" spans="1:13" s="4" customFormat="1" ht="12.75">
      <c r="A745" s="148"/>
      <c r="B745" s="4" t="s">
        <v>228</v>
      </c>
      <c r="C745" s="153"/>
      <c r="D745" s="4" t="s">
        <v>16</v>
      </c>
      <c r="E745" s="155"/>
      <c r="F745" s="38"/>
      <c r="G745" s="76" t="s">
        <v>230</v>
      </c>
      <c r="H745" s="4" t="s">
        <v>17</v>
      </c>
      <c r="I745" s="155"/>
      <c r="J745" s="148"/>
      <c r="K745" s="35"/>
      <c r="L745" s="144"/>
      <c r="M745" s="144"/>
    </row>
    <row r="746" spans="1:13" s="1" customFormat="1" ht="12.75">
      <c r="A746" s="1">
        <v>1</v>
      </c>
      <c r="B746" s="1">
        <v>11006</v>
      </c>
      <c r="C746" s="1" t="s">
        <v>544</v>
      </c>
      <c r="D746" s="1" t="s">
        <v>97</v>
      </c>
      <c r="E746" s="1">
        <v>2886</v>
      </c>
      <c r="F746" s="39">
        <f>SUM(E746*1.25)</f>
        <v>3607.5</v>
      </c>
      <c r="G746" s="77">
        <v>0</v>
      </c>
      <c r="H746" s="1" t="s">
        <v>18</v>
      </c>
      <c r="I746" s="1" t="s">
        <v>272</v>
      </c>
      <c r="J746" s="1">
        <v>433</v>
      </c>
      <c r="K746" s="56">
        <f aca="true" t="shared" si="63" ref="K746:K796">ROUND(0.15*F746,0)</f>
        <v>541</v>
      </c>
      <c r="L746" s="1">
        <f>SUM(E746+J746)</f>
        <v>3319</v>
      </c>
      <c r="M746" s="1">
        <v>2329</v>
      </c>
    </row>
    <row r="747" spans="1:13" s="1" customFormat="1" ht="12.75">
      <c r="A747" s="1">
        <v>2</v>
      </c>
      <c r="B747" s="1">
        <v>11004</v>
      </c>
      <c r="C747" s="1" t="s">
        <v>545</v>
      </c>
      <c r="D747" s="1" t="s">
        <v>315</v>
      </c>
      <c r="E747" s="1">
        <v>1847</v>
      </c>
      <c r="F747" s="39">
        <f>SUM(E747*1.25)</f>
        <v>2308.75</v>
      </c>
      <c r="G747" s="77">
        <v>0</v>
      </c>
      <c r="H747" s="1" t="s">
        <v>18</v>
      </c>
      <c r="I747" s="1" t="s">
        <v>272</v>
      </c>
      <c r="J747" s="1">
        <v>277</v>
      </c>
      <c r="K747" s="56">
        <f t="shared" si="63"/>
        <v>346</v>
      </c>
      <c r="L747" s="1">
        <f>SUM(E747+J747)</f>
        <v>2124</v>
      </c>
      <c r="M747" s="1">
        <v>1529</v>
      </c>
    </row>
    <row r="748" spans="1:13" s="1" customFormat="1" ht="12.75">
      <c r="A748" s="1">
        <v>3</v>
      </c>
      <c r="B748" s="1">
        <v>71109</v>
      </c>
      <c r="C748" s="1" t="s">
        <v>546</v>
      </c>
      <c r="D748" s="1" t="s">
        <v>487</v>
      </c>
      <c r="E748" s="1">
        <v>1872</v>
      </c>
      <c r="F748" s="39">
        <f>SUM(E748*1.25)</f>
        <v>2340</v>
      </c>
      <c r="G748" s="77">
        <v>0</v>
      </c>
      <c r="H748" s="1" t="s">
        <v>19</v>
      </c>
      <c r="I748" s="1" t="s">
        <v>272</v>
      </c>
      <c r="J748" s="1">
        <v>281</v>
      </c>
      <c r="K748" s="56">
        <f t="shared" si="63"/>
        <v>351</v>
      </c>
      <c r="L748" s="1">
        <f>SUM(E748+J748)</f>
        <v>2153</v>
      </c>
      <c r="M748" s="1">
        <v>1548</v>
      </c>
    </row>
    <row r="749" spans="1:13" s="1" customFormat="1" ht="12.75">
      <c r="A749" s="1">
        <v>4</v>
      </c>
      <c r="B749" s="1">
        <v>71227</v>
      </c>
      <c r="C749" s="1" t="s">
        <v>547</v>
      </c>
      <c r="D749" s="1" t="s">
        <v>372</v>
      </c>
      <c r="E749" s="1">
        <v>1770</v>
      </c>
      <c r="F749" s="39">
        <f>SUM(E749*1.25)</f>
        <v>2212.5</v>
      </c>
      <c r="G749" s="77">
        <v>0</v>
      </c>
      <c r="I749" s="1" t="s">
        <v>272</v>
      </c>
      <c r="J749" s="1">
        <v>266</v>
      </c>
      <c r="K749" s="56">
        <f t="shared" si="63"/>
        <v>332</v>
      </c>
      <c r="L749" s="1">
        <f>SUM(E749+J749+J750)</f>
        <v>2479</v>
      </c>
      <c r="M749" s="1">
        <v>1771</v>
      </c>
    </row>
    <row r="750" spans="6:11" s="1" customFormat="1" ht="12.75">
      <c r="F750" s="39"/>
      <c r="G750" s="77"/>
      <c r="I750" s="1" t="s">
        <v>288</v>
      </c>
      <c r="J750" s="1">
        <v>443</v>
      </c>
      <c r="K750" s="56">
        <f t="shared" si="63"/>
        <v>0</v>
      </c>
    </row>
    <row r="751" spans="1:13" s="1" customFormat="1" ht="12.75">
      <c r="A751" s="1">
        <v>5</v>
      </c>
      <c r="B751" s="1">
        <v>71229</v>
      </c>
      <c r="C751" s="1" t="s">
        <v>548</v>
      </c>
      <c r="D751" s="1" t="s">
        <v>372</v>
      </c>
      <c r="E751" s="1">
        <v>1770</v>
      </c>
      <c r="F751" s="39">
        <f>SUM(E751*1.25)</f>
        <v>2212.5</v>
      </c>
      <c r="G751" s="77">
        <v>0</v>
      </c>
      <c r="I751" s="1" t="s">
        <v>272</v>
      </c>
      <c r="J751" s="1">
        <v>266</v>
      </c>
      <c r="K751" s="56">
        <f t="shared" si="63"/>
        <v>332</v>
      </c>
      <c r="L751" s="1">
        <f>SUM(E751+J751+J752)</f>
        <v>2479</v>
      </c>
      <c r="M751" s="1">
        <v>1771</v>
      </c>
    </row>
    <row r="752" spans="6:11" s="1" customFormat="1" ht="12.75">
      <c r="F752" s="39"/>
      <c r="G752" s="77"/>
      <c r="I752" s="1" t="s">
        <v>288</v>
      </c>
      <c r="J752" s="1">
        <v>443</v>
      </c>
      <c r="K752" s="56">
        <f t="shared" si="63"/>
        <v>0</v>
      </c>
    </row>
    <row r="753" spans="1:13" s="1" customFormat="1" ht="12.75">
      <c r="A753" s="1">
        <v>6</v>
      </c>
      <c r="B753" s="1">
        <v>71231</v>
      </c>
      <c r="C753" s="1" t="s">
        <v>549</v>
      </c>
      <c r="D753" s="1" t="s">
        <v>372</v>
      </c>
      <c r="E753" s="1">
        <v>1770</v>
      </c>
      <c r="F753" s="39">
        <f>SUM(E753*1.25)</f>
        <v>2212.5</v>
      </c>
      <c r="G753" s="77">
        <v>0</v>
      </c>
      <c r="I753" s="1" t="s">
        <v>272</v>
      </c>
      <c r="J753" s="1">
        <v>266</v>
      </c>
      <c r="K753" s="56">
        <f t="shared" si="63"/>
        <v>332</v>
      </c>
      <c r="L753" s="1">
        <f>SUM(E753+J753+J754)</f>
        <v>2479</v>
      </c>
      <c r="M753" s="1">
        <v>1771</v>
      </c>
    </row>
    <row r="754" spans="6:11" s="1" customFormat="1" ht="12.75">
      <c r="F754" s="39"/>
      <c r="G754" s="77"/>
      <c r="I754" s="1" t="s">
        <v>288</v>
      </c>
      <c r="J754" s="1">
        <v>443</v>
      </c>
      <c r="K754" s="56">
        <f t="shared" si="63"/>
        <v>0</v>
      </c>
    </row>
    <row r="755" spans="1:13" s="1" customFormat="1" ht="12.75">
      <c r="A755" s="1">
        <v>7</v>
      </c>
      <c r="B755" s="1">
        <v>71273</v>
      </c>
      <c r="C755" s="1" t="s">
        <v>550</v>
      </c>
      <c r="D755" s="1" t="s">
        <v>515</v>
      </c>
      <c r="E755" s="1">
        <v>1727</v>
      </c>
      <c r="F755" s="39">
        <f>SUM(E755*1.25)</f>
        <v>2158.75</v>
      </c>
      <c r="G755" s="77">
        <v>0</v>
      </c>
      <c r="I755" s="1" t="s">
        <v>272</v>
      </c>
      <c r="J755" s="1">
        <v>259</v>
      </c>
      <c r="K755" s="56">
        <f t="shared" si="63"/>
        <v>324</v>
      </c>
      <c r="L755" s="1">
        <f>SUM(E755+J755+J756)</f>
        <v>2418</v>
      </c>
      <c r="M755" s="1">
        <v>1448</v>
      </c>
    </row>
    <row r="756" spans="6:11" s="1" customFormat="1" ht="12.75">
      <c r="F756" s="39"/>
      <c r="G756" s="77"/>
      <c r="I756" s="1" t="s">
        <v>288</v>
      </c>
      <c r="J756" s="1">
        <v>432</v>
      </c>
      <c r="K756" s="56">
        <f t="shared" si="63"/>
        <v>0</v>
      </c>
    </row>
    <row r="757" spans="1:13" s="1" customFormat="1" ht="12.75">
      <c r="A757" s="1">
        <v>8</v>
      </c>
      <c r="B757" s="1">
        <v>71056</v>
      </c>
      <c r="C757" s="1" t="s">
        <v>551</v>
      </c>
      <c r="D757" s="1" t="s">
        <v>216</v>
      </c>
      <c r="E757" s="1">
        <v>2087</v>
      </c>
      <c r="F757" s="39">
        <f>SUM(E757*1.25)</f>
        <v>2608.75</v>
      </c>
      <c r="G757" s="77">
        <v>0</v>
      </c>
      <c r="I757" s="1" t="s">
        <v>272</v>
      </c>
      <c r="J757" s="1">
        <v>313</v>
      </c>
      <c r="K757" s="56">
        <f t="shared" si="63"/>
        <v>391</v>
      </c>
      <c r="L757" s="1">
        <f>SUM(E757+J757)</f>
        <v>2400</v>
      </c>
      <c r="M757" s="1">
        <v>1710</v>
      </c>
    </row>
    <row r="758" spans="1:13" s="1" customFormat="1" ht="12.75">
      <c r="A758" s="1">
        <v>9</v>
      </c>
      <c r="B758" s="1">
        <v>71354</v>
      </c>
      <c r="C758" s="1" t="s">
        <v>552</v>
      </c>
      <c r="D758" s="1" t="s">
        <v>216</v>
      </c>
      <c r="E758" s="1">
        <v>2087</v>
      </c>
      <c r="F758" s="39">
        <f>SUM(E758*1.25)</f>
        <v>2608.75</v>
      </c>
      <c r="G758" s="77">
        <v>0</v>
      </c>
      <c r="I758" s="1" t="s">
        <v>272</v>
      </c>
      <c r="J758" s="1">
        <v>313</v>
      </c>
      <c r="K758" s="56">
        <f t="shared" si="63"/>
        <v>391</v>
      </c>
      <c r="L758" s="1">
        <f>SUM(E758+J758)</f>
        <v>2400</v>
      </c>
      <c r="M758" s="1">
        <v>1710</v>
      </c>
    </row>
    <row r="759" spans="1:13" s="1" customFormat="1" ht="12.75">
      <c r="A759" s="1">
        <v>10</v>
      </c>
      <c r="B759" s="1">
        <v>513</v>
      </c>
      <c r="C759" s="1" t="s">
        <v>553</v>
      </c>
      <c r="D759" s="1" t="s">
        <v>279</v>
      </c>
      <c r="E759" s="1">
        <v>2007</v>
      </c>
      <c r="F759" s="39">
        <f>SUM(E759*1.25)</f>
        <v>2508.75</v>
      </c>
      <c r="G759" s="77">
        <v>0</v>
      </c>
      <c r="I759" s="1" t="s">
        <v>272</v>
      </c>
      <c r="J759" s="1">
        <v>301</v>
      </c>
      <c r="K759" s="56">
        <f t="shared" si="63"/>
        <v>376</v>
      </c>
      <c r="L759" s="1">
        <f>SUM(E759+J759)</f>
        <v>2308</v>
      </c>
      <c r="M759" s="1">
        <v>1642</v>
      </c>
    </row>
    <row r="760" spans="1:13" s="1" customFormat="1" ht="12.75">
      <c r="A760" s="1">
        <v>11</v>
      </c>
      <c r="B760" s="1">
        <v>1122</v>
      </c>
      <c r="C760" s="1" t="s">
        <v>554</v>
      </c>
      <c r="D760" s="1" t="s">
        <v>279</v>
      </c>
      <c r="E760" s="1">
        <v>2007</v>
      </c>
      <c r="F760" s="39">
        <f>SUM(E760*1.25)</f>
        <v>2508.75</v>
      </c>
      <c r="G760" s="77">
        <v>0</v>
      </c>
      <c r="I760" s="1" t="s">
        <v>272</v>
      </c>
      <c r="J760" s="1">
        <v>301</v>
      </c>
      <c r="K760" s="56">
        <f t="shared" si="63"/>
        <v>376</v>
      </c>
      <c r="L760" s="1">
        <f>SUM(E760+J760+J761)</f>
        <v>2609</v>
      </c>
      <c r="M760" s="1">
        <v>1747</v>
      </c>
    </row>
    <row r="761" spans="6:11" s="1" customFormat="1" ht="12.75">
      <c r="F761" s="39"/>
      <c r="G761" s="77"/>
      <c r="I761" s="1" t="s">
        <v>408</v>
      </c>
      <c r="J761" s="1">
        <v>301</v>
      </c>
      <c r="K761" s="56">
        <f t="shared" si="63"/>
        <v>0</v>
      </c>
    </row>
    <row r="762" spans="1:13" s="1" customFormat="1" ht="12.75">
      <c r="A762" s="1">
        <v>12</v>
      </c>
      <c r="B762" s="1">
        <v>1138</v>
      </c>
      <c r="C762" s="1" t="s">
        <v>555</v>
      </c>
      <c r="D762" s="1" t="s">
        <v>279</v>
      </c>
      <c r="E762" s="1">
        <v>2007</v>
      </c>
      <c r="F762" s="39">
        <f>SUM(E762*1.25)</f>
        <v>2508.75</v>
      </c>
      <c r="G762" s="77">
        <v>0</v>
      </c>
      <c r="I762" s="1" t="s">
        <v>272</v>
      </c>
      <c r="J762" s="1">
        <v>301</v>
      </c>
      <c r="K762" s="56">
        <f t="shared" si="63"/>
        <v>376</v>
      </c>
      <c r="L762" s="1">
        <f>SUM(E762+J762+J763)</f>
        <v>2609</v>
      </c>
      <c r="M762" s="1">
        <v>1736</v>
      </c>
    </row>
    <row r="763" spans="6:11" s="1" customFormat="1" ht="12.75">
      <c r="F763" s="39"/>
      <c r="G763" s="77"/>
      <c r="I763" s="1" t="s">
        <v>408</v>
      </c>
      <c r="J763" s="1">
        <v>301</v>
      </c>
      <c r="K763" s="56">
        <f t="shared" si="63"/>
        <v>0</v>
      </c>
    </row>
    <row r="764" spans="1:13" s="1" customFormat="1" ht="12.75">
      <c r="A764" s="1">
        <v>13</v>
      </c>
      <c r="B764" s="1">
        <v>1139</v>
      </c>
      <c r="C764" s="1" t="s">
        <v>556</v>
      </c>
      <c r="D764" s="1" t="s">
        <v>279</v>
      </c>
      <c r="E764" s="1">
        <v>2007</v>
      </c>
      <c r="F764" s="39">
        <f>SUM(E764*1.25)</f>
        <v>2508.75</v>
      </c>
      <c r="G764" s="77">
        <v>0</v>
      </c>
      <c r="I764" s="1" t="s">
        <v>272</v>
      </c>
      <c r="J764" s="1">
        <v>301</v>
      </c>
      <c r="K764" s="56">
        <f t="shared" si="63"/>
        <v>376</v>
      </c>
      <c r="L764" s="1">
        <f>SUM(E764+J764+J765)</f>
        <v>2609</v>
      </c>
      <c r="M764" s="1">
        <v>1636</v>
      </c>
    </row>
    <row r="765" spans="6:11" s="1" customFormat="1" ht="12.75">
      <c r="F765" s="39"/>
      <c r="G765" s="77"/>
      <c r="I765" s="1" t="s">
        <v>408</v>
      </c>
      <c r="J765" s="1">
        <v>301</v>
      </c>
      <c r="K765" s="56">
        <f t="shared" si="63"/>
        <v>0</v>
      </c>
    </row>
    <row r="766" spans="1:13" s="1" customFormat="1" ht="12.75">
      <c r="A766" s="1">
        <v>14</v>
      </c>
      <c r="B766" s="1">
        <v>71012</v>
      </c>
      <c r="C766" s="1" t="s">
        <v>557</v>
      </c>
      <c r="D766" s="1" t="s">
        <v>279</v>
      </c>
      <c r="E766" s="1">
        <v>2007</v>
      </c>
      <c r="F766" s="39">
        <f>SUM(E766*1.25)</f>
        <v>2508.75</v>
      </c>
      <c r="G766" s="77">
        <v>0</v>
      </c>
      <c r="I766" s="1" t="s">
        <v>272</v>
      </c>
      <c r="J766" s="1">
        <v>301</v>
      </c>
      <c r="K766" s="56">
        <f t="shared" si="63"/>
        <v>376</v>
      </c>
      <c r="L766" s="1">
        <f>SUM(E766+J766)</f>
        <v>2308</v>
      </c>
      <c r="M766" s="1">
        <v>1642</v>
      </c>
    </row>
    <row r="767" spans="1:13" s="1" customFormat="1" ht="12.75">
      <c r="A767" s="1">
        <v>15</v>
      </c>
      <c r="B767" s="1">
        <v>71030</v>
      </c>
      <c r="C767" s="1" t="s">
        <v>558</v>
      </c>
      <c r="D767" s="1" t="s">
        <v>279</v>
      </c>
      <c r="E767" s="1">
        <v>2007</v>
      </c>
      <c r="F767" s="39">
        <f>SUM(E767*1.25)</f>
        <v>2508.75</v>
      </c>
      <c r="G767" s="77">
        <v>0</v>
      </c>
      <c r="I767" s="1" t="s">
        <v>272</v>
      </c>
      <c r="J767" s="1">
        <v>301</v>
      </c>
      <c r="K767" s="56">
        <f t="shared" si="63"/>
        <v>376</v>
      </c>
      <c r="L767" s="1">
        <f>SUM(E767+J767+J768)</f>
        <v>2810</v>
      </c>
      <c r="M767" s="1">
        <v>1649</v>
      </c>
    </row>
    <row r="768" spans="6:11" s="1" customFormat="1" ht="12.75">
      <c r="F768" s="39"/>
      <c r="G768" s="77"/>
      <c r="I768" s="1" t="s">
        <v>288</v>
      </c>
      <c r="J768" s="1">
        <v>502</v>
      </c>
      <c r="K768" s="56">
        <f t="shared" si="63"/>
        <v>0</v>
      </c>
    </row>
    <row r="769" spans="1:13" s="1" customFormat="1" ht="12.75">
      <c r="A769" s="1">
        <v>16</v>
      </c>
      <c r="B769" s="1">
        <v>71051</v>
      </c>
      <c r="C769" s="1" t="s">
        <v>559</v>
      </c>
      <c r="D769" s="1" t="s">
        <v>279</v>
      </c>
      <c r="E769" s="1">
        <v>2007</v>
      </c>
      <c r="F769" s="39">
        <f>SUM(E769*1.25)</f>
        <v>2508.75</v>
      </c>
      <c r="G769" s="77">
        <v>0</v>
      </c>
      <c r="I769" s="1" t="s">
        <v>272</v>
      </c>
      <c r="J769" s="1">
        <v>301</v>
      </c>
      <c r="K769" s="56">
        <f t="shared" si="63"/>
        <v>376</v>
      </c>
      <c r="L769" s="1">
        <f>SUM(E769+J769)</f>
        <v>2308</v>
      </c>
      <c r="M769" s="1">
        <v>1642</v>
      </c>
    </row>
    <row r="770" spans="1:13" s="1" customFormat="1" ht="12.75">
      <c r="A770" s="1">
        <v>17</v>
      </c>
      <c r="B770" s="1">
        <v>71165</v>
      </c>
      <c r="C770" s="1" t="s">
        <v>560</v>
      </c>
      <c r="D770" s="1" t="s">
        <v>279</v>
      </c>
      <c r="E770" s="1">
        <v>2007</v>
      </c>
      <c r="F770" s="39">
        <f>SUM(E770*1.25)</f>
        <v>2508.75</v>
      </c>
      <c r="G770" s="77">
        <v>0</v>
      </c>
      <c r="I770" s="1" t="s">
        <v>272</v>
      </c>
      <c r="J770" s="1">
        <v>301</v>
      </c>
      <c r="K770" s="56">
        <f t="shared" si="63"/>
        <v>376</v>
      </c>
      <c r="L770" s="1">
        <f>SUM(E770+J770)</f>
        <v>2308</v>
      </c>
      <c r="M770" s="1">
        <v>1642</v>
      </c>
    </row>
    <row r="771" spans="1:13" s="1" customFormat="1" ht="12.75">
      <c r="A771" s="1">
        <v>18</v>
      </c>
      <c r="B771" s="1">
        <v>71183</v>
      </c>
      <c r="C771" s="1" t="s">
        <v>561</v>
      </c>
      <c r="D771" s="1" t="s">
        <v>279</v>
      </c>
      <c r="E771" s="1">
        <v>2007</v>
      </c>
      <c r="F771" s="39">
        <f>SUM(E771*1.25)</f>
        <v>2508.75</v>
      </c>
      <c r="G771" s="77">
        <v>0</v>
      </c>
      <c r="I771" s="1" t="s">
        <v>272</v>
      </c>
      <c r="J771" s="1">
        <v>301</v>
      </c>
      <c r="K771" s="56">
        <f t="shared" si="63"/>
        <v>376</v>
      </c>
      <c r="L771" s="1">
        <f>SUM(E771+J771+J772)</f>
        <v>2810</v>
      </c>
      <c r="M771" s="1">
        <v>1649</v>
      </c>
    </row>
    <row r="772" spans="6:11" s="1" customFormat="1" ht="12.75">
      <c r="F772" s="39"/>
      <c r="G772" s="77"/>
      <c r="I772" s="1" t="s">
        <v>288</v>
      </c>
      <c r="J772" s="1">
        <v>502</v>
      </c>
      <c r="K772" s="56">
        <f t="shared" si="63"/>
        <v>0</v>
      </c>
    </row>
    <row r="773" spans="1:13" s="1" customFormat="1" ht="12.75">
      <c r="A773" s="1">
        <v>19</v>
      </c>
      <c r="B773" s="1">
        <v>71191</v>
      </c>
      <c r="C773" s="1" t="s">
        <v>562</v>
      </c>
      <c r="D773" s="1" t="s">
        <v>279</v>
      </c>
      <c r="E773" s="1">
        <v>2007</v>
      </c>
      <c r="F773" s="39">
        <f>SUM(E773*1.25)</f>
        <v>2508.75</v>
      </c>
      <c r="G773" s="77">
        <v>0</v>
      </c>
      <c r="I773" s="1" t="s">
        <v>272</v>
      </c>
      <c r="J773" s="1">
        <v>301</v>
      </c>
      <c r="K773" s="56">
        <f t="shared" si="63"/>
        <v>376</v>
      </c>
      <c r="L773" s="1">
        <f>SUM(E773+J773)</f>
        <v>2308</v>
      </c>
      <c r="M773" s="1">
        <v>1642</v>
      </c>
    </row>
    <row r="774" spans="1:13" s="1" customFormat="1" ht="12.75">
      <c r="A774" s="1">
        <v>20</v>
      </c>
      <c r="B774" s="1">
        <v>71226</v>
      </c>
      <c r="C774" s="1" t="s">
        <v>563</v>
      </c>
      <c r="D774" s="1" t="s">
        <v>279</v>
      </c>
      <c r="E774" s="1">
        <v>2007</v>
      </c>
      <c r="F774" s="39">
        <f>SUM(E774*1.25)</f>
        <v>2508.75</v>
      </c>
      <c r="G774" s="77">
        <v>0</v>
      </c>
      <c r="I774" s="1" t="s">
        <v>272</v>
      </c>
      <c r="J774" s="1">
        <v>301</v>
      </c>
      <c r="K774" s="56">
        <f t="shared" si="63"/>
        <v>376</v>
      </c>
      <c r="L774" s="1">
        <f>SUM(E774+J774)</f>
        <v>2308</v>
      </c>
      <c r="M774" s="1">
        <v>1642</v>
      </c>
    </row>
    <row r="775" spans="1:13" s="1" customFormat="1" ht="12.75">
      <c r="A775" s="1">
        <v>21</v>
      </c>
      <c r="B775" s="1">
        <v>71235</v>
      </c>
      <c r="C775" s="1" t="s">
        <v>564</v>
      </c>
      <c r="D775" s="1" t="s">
        <v>279</v>
      </c>
      <c r="E775" s="1">
        <v>2007</v>
      </c>
      <c r="F775" s="39">
        <f>SUM(E775*1.25)</f>
        <v>2508.75</v>
      </c>
      <c r="G775" s="77">
        <v>0</v>
      </c>
      <c r="I775" s="1" t="s">
        <v>272</v>
      </c>
      <c r="J775" s="1">
        <v>301</v>
      </c>
      <c r="K775" s="56">
        <f t="shared" si="63"/>
        <v>376</v>
      </c>
      <c r="L775" s="1">
        <f>SUM(E775+J775+J776)</f>
        <v>2810</v>
      </c>
      <c r="M775" s="1">
        <v>1649</v>
      </c>
    </row>
    <row r="776" spans="6:11" s="1" customFormat="1" ht="12.75">
      <c r="F776" s="39"/>
      <c r="G776" s="77"/>
      <c r="I776" s="1" t="s">
        <v>288</v>
      </c>
      <c r="J776" s="1">
        <v>502</v>
      </c>
      <c r="K776" s="56">
        <f t="shared" si="63"/>
        <v>0</v>
      </c>
    </row>
    <row r="777" spans="1:13" s="1" customFormat="1" ht="12.75">
      <c r="A777" s="1">
        <v>22</v>
      </c>
      <c r="B777" s="1">
        <v>71341</v>
      </c>
      <c r="C777" s="1" t="s">
        <v>565</v>
      </c>
      <c r="D777" s="1" t="s">
        <v>279</v>
      </c>
      <c r="E777" s="1">
        <v>2007</v>
      </c>
      <c r="F777" s="39">
        <f>SUM(E777*1.25)</f>
        <v>2508.75</v>
      </c>
      <c r="G777" s="77">
        <v>0</v>
      </c>
      <c r="I777" s="1" t="s">
        <v>272</v>
      </c>
      <c r="J777" s="1">
        <v>301</v>
      </c>
      <c r="K777" s="56">
        <f t="shared" si="63"/>
        <v>376</v>
      </c>
      <c r="L777" s="1">
        <f>SUM(E777+J777+J778)</f>
        <v>2810</v>
      </c>
      <c r="M777" s="1">
        <v>1649</v>
      </c>
    </row>
    <row r="778" spans="6:11" s="1" customFormat="1" ht="12.75">
      <c r="F778" s="39"/>
      <c r="G778" s="77"/>
      <c r="I778" s="1" t="s">
        <v>288</v>
      </c>
      <c r="J778" s="1">
        <v>502</v>
      </c>
      <c r="K778" s="56">
        <f t="shared" si="63"/>
        <v>0</v>
      </c>
    </row>
    <row r="779" spans="1:13" s="1" customFormat="1" ht="12.75">
      <c r="A779" s="1">
        <v>23</v>
      </c>
      <c r="B779" s="1">
        <v>71349</v>
      </c>
      <c r="C779" s="1" t="s">
        <v>566</v>
      </c>
      <c r="D779" s="1" t="s">
        <v>279</v>
      </c>
      <c r="E779" s="1">
        <v>2007</v>
      </c>
      <c r="F779" s="39">
        <f>SUM(E779*1.25)</f>
        <v>2508.75</v>
      </c>
      <c r="G779" s="77">
        <v>0</v>
      </c>
      <c r="I779" s="1" t="s">
        <v>272</v>
      </c>
      <c r="J779" s="1">
        <v>301</v>
      </c>
      <c r="K779" s="56">
        <f t="shared" si="63"/>
        <v>376</v>
      </c>
      <c r="L779" s="1">
        <f>SUM(E779+J779+J780)</f>
        <v>2810</v>
      </c>
      <c r="M779" s="1">
        <v>1649</v>
      </c>
    </row>
    <row r="780" spans="6:11" s="1" customFormat="1" ht="12.75">
      <c r="F780" s="39"/>
      <c r="G780" s="77"/>
      <c r="I780" s="1" t="s">
        <v>288</v>
      </c>
      <c r="J780" s="1">
        <v>502</v>
      </c>
      <c r="K780" s="56">
        <f t="shared" si="63"/>
        <v>0</v>
      </c>
    </row>
    <row r="781" spans="1:13" s="1" customFormat="1" ht="12.75">
      <c r="A781" s="1">
        <v>24</v>
      </c>
      <c r="B781" s="1">
        <v>71352</v>
      </c>
      <c r="C781" s="1" t="s">
        <v>567</v>
      </c>
      <c r="D781" s="1" t="s">
        <v>279</v>
      </c>
      <c r="E781" s="1">
        <v>2007</v>
      </c>
      <c r="F781" s="39">
        <f>SUM(E781*1.25)</f>
        <v>2508.75</v>
      </c>
      <c r="G781" s="77">
        <v>0</v>
      </c>
      <c r="I781" s="1" t="s">
        <v>272</v>
      </c>
      <c r="J781" s="1">
        <v>301</v>
      </c>
      <c r="K781" s="56">
        <f t="shared" si="63"/>
        <v>376</v>
      </c>
      <c r="L781" s="1">
        <f>SUM(E781+J781+J782)</f>
        <v>2810</v>
      </c>
      <c r="M781" s="1">
        <v>1649</v>
      </c>
    </row>
    <row r="782" spans="6:11" s="1" customFormat="1" ht="12.75">
      <c r="F782" s="39"/>
      <c r="G782" s="77"/>
      <c r="I782" s="1" t="s">
        <v>288</v>
      </c>
      <c r="J782" s="1">
        <v>502</v>
      </c>
      <c r="K782" s="56">
        <f t="shared" si="63"/>
        <v>0</v>
      </c>
    </row>
    <row r="783" spans="1:13" s="1" customFormat="1" ht="12.75">
      <c r="A783" s="1">
        <v>25</v>
      </c>
      <c r="B783" s="1">
        <v>71015</v>
      </c>
      <c r="C783" s="1" t="s">
        <v>568</v>
      </c>
      <c r="D783" s="1" t="s">
        <v>468</v>
      </c>
      <c r="E783" s="1">
        <v>1935</v>
      </c>
      <c r="F783" s="39">
        <f>SUM(E783*1.25)</f>
        <v>2418.75</v>
      </c>
      <c r="G783" s="77">
        <v>0</v>
      </c>
      <c r="I783" s="1" t="s">
        <v>272</v>
      </c>
      <c r="J783" s="1">
        <v>290</v>
      </c>
      <c r="K783" s="56">
        <f t="shared" si="63"/>
        <v>363</v>
      </c>
      <c r="L783" s="1">
        <f>SUM(E783+J783)</f>
        <v>2225</v>
      </c>
      <c r="M783" s="1">
        <v>1595</v>
      </c>
    </row>
    <row r="784" spans="1:13" s="1" customFormat="1" ht="12.75">
      <c r="A784" s="1">
        <v>26</v>
      </c>
      <c r="B784" s="1">
        <v>71023</v>
      </c>
      <c r="C784" s="1" t="s">
        <v>569</v>
      </c>
      <c r="D784" s="1" t="s">
        <v>281</v>
      </c>
      <c r="E784" s="1">
        <v>1916</v>
      </c>
      <c r="F784" s="39">
        <f>SUM(E784*1.25)</f>
        <v>2395</v>
      </c>
      <c r="G784" s="77">
        <v>0</v>
      </c>
      <c r="I784" s="1" t="s">
        <v>272</v>
      </c>
      <c r="J784" s="1">
        <v>287</v>
      </c>
      <c r="K784" s="56">
        <f t="shared" si="63"/>
        <v>359</v>
      </c>
      <c r="L784" s="1">
        <f>SUM(E784+J784)</f>
        <v>2203</v>
      </c>
      <c r="M784" s="1">
        <v>1583</v>
      </c>
    </row>
    <row r="785" spans="1:13" s="1" customFormat="1" ht="12.75">
      <c r="A785" s="1">
        <v>27</v>
      </c>
      <c r="B785" s="1">
        <v>71176</v>
      </c>
      <c r="C785" s="1" t="s">
        <v>570</v>
      </c>
      <c r="D785" s="1" t="s">
        <v>309</v>
      </c>
      <c r="E785" s="1">
        <v>1818</v>
      </c>
      <c r="F785" s="39">
        <f>SUM(E785*1.25)</f>
        <v>2272.5</v>
      </c>
      <c r="G785" s="77">
        <v>0</v>
      </c>
      <c r="I785" s="1" t="s">
        <v>272</v>
      </c>
      <c r="J785" s="1">
        <v>273</v>
      </c>
      <c r="K785" s="56">
        <f t="shared" si="63"/>
        <v>341</v>
      </c>
      <c r="L785" s="1">
        <f>SUM(E785+J785)</f>
        <v>2091</v>
      </c>
      <c r="M785" s="1">
        <v>1517</v>
      </c>
    </row>
    <row r="786" spans="1:13" s="1" customFormat="1" ht="12.75">
      <c r="A786" s="1">
        <v>28</v>
      </c>
      <c r="B786" s="1">
        <v>71253</v>
      </c>
      <c r="C786" s="1" t="s">
        <v>571</v>
      </c>
      <c r="D786" s="1" t="s">
        <v>309</v>
      </c>
      <c r="E786" s="1">
        <v>1798</v>
      </c>
      <c r="F786" s="39">
        <f>SUM(E786*1.25)</f>
        <v>2247.5</v>
      </c>
      <c r="G786" s="77">
        <v>0</v>
      </c>
      <c r="I786" s="1" t="s">
        <v>272</v>
      </c>
      <c r="J786" s="1">
        <v>270</v>
      </c>
      <c r="K786" s="56">
        <f t="shared" si="63"/>
        <v>337</v>
      </c>
      <c r="L786" s="1">
        <f>SUM(E786+J786+J787)</f>
        <v>2518</v>
      </c>
      <c r="M786" s="1">
        <v>1482</v>
      </c>
    </row>
    <row r="787" spans="6:11" s="1" customFormat="1" ht="12.75">
      <c r="F787" s="39"/>
      <c r="G787" s="77"/>
      <c r="I787" s="1" t="s">
        <v>288</v>
      </c>
      <c r="J787" s="1">
        <v>450</v>
      </c>
      <c r="K787" s="56">
        <f t="shared" si="63"/>
        <v>0</v>
      </c>
    </row>
    <row r="788" spans="1:13" s="1" customFormat="1" ht="12.75">
      <c r="A788" s="1">
        <v>29</v>
      </c>
      <c r="B788" s="1">
        <v>71345</v>
      </c>
      <c r="C788" s="1" t="s">
        <v>572</v>
      </c>
      <c r="D788" s="1" t="s">
        <v>283</v>
      </c>
      <c r="E788" s="1">
        <v>1834</v>
      </c>
      <c r="F788" s="39">
        <f>SUM(E788*1.25)</f>
        <v>2292.5</v>
      </c>
      <c r="G788" s="77">
        <v>0</v>
      </c>
      <c r="I788" s="1" t="s">
        <v>272</v>
      </c>
      <c r="J788" s="1">
        <v>275</v>
      </c>
      <c r="K788" s="56">
        <f t="shared" si="63"/>
        <v>344</v>
      </c>
      <c r="L788" s="1">
        <f>SUM(E788+J788+J789)</f>
        <v>2568</v>
      </c>
      <c r="M788" s="1">
        <v>1839</v>
      </c>
    </row>
    <row r="789" spans="6:11" s="1" customFormat="1" ht="12.75">
      <c r="F789" s="39"/>
      <c r="G789" s="77"/>
      <c r="I789" s="1" t="s">
        <v>288</v>
      </c>
      <c r="J789" s="1">
        <v>459</v>
      </c>
      <c r="K789" s="56">
        <f t="shared" si="63"/>
        <v>0</v>
      </c>
    </row>
    <row r="790" spans="1:13" s="1" customFormat="1" ht="12.75">
      <c r="A790" s="1">
        <v>30</v>
      </c>
      <c r="B790" s="1">
        <v>77510</v>
      </c>
      <c r="C790" s="1" t="s">
        <v>232</v>
      </c>
      <c r="D790" s="1" t="s">
        <v>341</v>
      </c>
      <c r="E790" s="1">
        <v>1790</v>
      </c>
      <c r="F790" s="39">
        <f>SUM(E790*1.25)</f>
        <v>2237.5</v>
      </c>
      <c r="G790" s="77">
        <v>0</v>
      </c>
      <c r="I790" s="1" t="s">
        <v>272</v>
      </c>
      <c r="J790" s="1">
        <v>269</v>
      </c>
      <c r="K790" s="56">
        <f t="shared" si="63"/>
        <v>336</v>
      </c>
      <c r="L790" s="1">
        <f>SUM(E790+J790+J791)</f>
        <v>2507</v>
      </c>
      <c r="M790" s="1">
        <v>1795</v>
      </c>
    </row>
    <row r="791" spans="6:11" s="1" customFormat="1" ht="12.75">
      <c r="F791" s="39"/>
      <c r="G791" s="77"/>
      <c r="I791" s="1" t="s">
        <v>288</v>
      </c>
      <c r="J791" s="1">
        <v>448</v>
      </c>
      <c r="K791" s="56">
        <f t="shared" si="63"/>
        <v>0</v>
      </c>
    </row>
    <row r="792" spans="1:13" s="1" customFormat="1" ht="12.75">
      <c r="A792" s="1">
        <v>31</v>
      </c>
      <c r="B792" s="1">
        <v>71251</v>
      </c>
      <c r="C792" s="1" t="s">
        <v>573</v>
      </c>
      <c r="D792" s="1" t="s">
        <v>446</v>
      </c>
      <c r="E792" s="1">
        <v>1762</v>
      </c>
      <c r="F792" s="39">
        <f>SUM(E792*1.25)</f>
        <v>2202.5</v>
      </c>
      <c r="G792" s="77">
        <v>0</v>
      </c>
      <c r="I792" s="1" t="s">
        <v>272</v>
      </c>
      <c r="J792" s="1">
        <v>264</v>
      </c>
      <c r="K792" s="56">
        <f t="shared" si="63"/>
        <v>330</v>
      </c>
      <c r="L792" s="1">
        <f>SUM(E792+J792+J793)</f>
        <v>2467</v>
      </c>
      <c r="M792" s="1">
        <v>1782</v>
      </c>
    </row>
    <row r="793" spans="6:11" s="1" customFormat="1" ht="12.75">
      <c r="F793" s="39"/>
      <c r="G793" s="77"/>
      <c r="I793" s="1" t="s">
        <v>288</v>
      </c>
      <c r="J793" s="1">
        <v>441</v>
      </c>
      <c r="K793" s="56">
        <f t="shared" si="63"/>
        <v>0</v>
      </c>
    </row>
    <row r="794" spans="1:13" s="1" customFormat="1" ht="12.75">
      <c r="A794" s="1">
        <v>32</v>
      </c>
      <c r="B794" s="1">
        <v>71250</v>
      </c>
      <c r="C794" s="1" t="s">
        <v>574</v>
      </c>
      <c r="D794" s="1" t="s">
        <v>575</v>
      </c>
      <c r="E794" s="1">
        <v>1727</v>
      </c>
      <c r="F794" s="39">
        <f>SUM(E794*1.25)</f>
        <v>2158.75</v>
      </c>
      <c r="G794" s="77">
        <v>0</v>
      </c>
      <c r="I794" s="1" t="s">
        <v>272</v>
      </c>
      <c r="J794" s="1">
        <v>259</v>
      </c>
      <c r="K794" s="56">
        <f t="shared" si="63"/>
        <v>324</v>
      </c>
      <c r="L794" s="1">
        <f>SUM(E794+J794)</f>
        <v>1986</v>
      </c>
      <c r="M794" s="1">
        <v>1439</v>
      </c>
    </row>
    <row r="795" spans="1:13" s="1" customFormat="1" ht="12.75">
      <c r="A795" s="1">
        <v>33</v>
      </c>
      <c r="B795" s="1">
        <v>71375</v>
      </c>
      <c r="C795" s="1" t="s">
        <v>576</v>
      </c>
      <c r="D795" s="1" t="s">
        <v>479</v>
      </c>
      <c r="E795" s="1">
        <v>1820</v>
      </c>
      <c r="F795" s="39">
        <f>SUM(E795*1.25)</f>
        <v>2275</v>
      </c>
      <c r="G795" s="77">
        <v>0</v>
      </c>
      <c r="I795" s="1" t="s">
        <v>272</v>
      </c>
      <c r="J795" s="1">
        <v>273</v>
      </c>
      <c r="K795" s="56">
        <f t="shared" si="63"/>
        <v>341</v>
      </c>
      <c r="L795" s="1">
        <f>SUM(E795+J795+J796)</f>
        <v>2548</v>
      </c>
      <c r="M795" s="1">
        <v>1836</v>
      </c>
    </row>
    <row r="796" spans="6:11" s="1" customFormat="1" ht="12.75">
      <c r="F796" s="39"/>
      <c r="G796" s="77"/>
      <c r="I796" s="1" t="s">
        <v>288</v>
      </c>
      <c r="J796" s="1">
        <v>455</v>
      </c>
      <c r="K796" s="56">
        <f t="shared" si="63"/>
        <v>0</v>
      </c>
    </row>
    <row r="797" spans="5:6" ht="12.75">
      <c r="E797" s="36">
        <f>SUM(E746:E796)</f>
        <v>64321</v>
      </c>
      <c r="F797" s="63">
        <f>SUM(F746:F796)</f>
        <v>80401.25</v>
      </c>
    </row>
    <row r="799" spans="9:13" ht="12.75">
      <c r="I799" s="145" t="s">
        <v>672</v>
      </c>
      <c r="J799" s="145"/>
      <c r="K799" s="145"/>
      <c r="L799" s="145"/>
      <c r="M799" s="145"/>
    </row>
    <row r="800" spans="9:13" ht="12.75">
      <c r="I800" s="145" t="s">
        <v>673</v>
      </c>
      <c r="J800" s="145"/>
      <c r="K800" s="145"/>
      <c r="L800" s="145"/>
      <c r="M800" s="145"/>
    </row>
    <row r="801" spans="9:12" ht="12.75">
      <c r="I801" s="145" t="s">
        <v>674</v>
      </c>
      <c r="J801" s="145"/>
      <c r="K801" s="145"/>
      <c r="L801" s="145"/>
    </row>
    <row r="803" spans="9:12" ht="12.75">
      <c r="I803" s="145" t="s">
        <v>675</v>
      </c>
      <c r="J803" s="145"/>
      <c r="K803" s="145"/>
      <c r="L803" s="145"/>
    </row>
    <row r="804" spans="9:12" ht="12.75">
      <c r="I804" s="145" t="s">
        <v>673</v>
      </c>
      <c r="J804" s="145"/>
      <c r="K804" s="145"/>
      <c r="L804" s="145"/>
    </row>
    <row r="805" spans="9:11" ht="12.75">
      <c r="I805" s="145" t="s">
        <v>676</v>
      </c>
      <c r="J805" s="145"/>
      <c r="K805" s="33"/>
    </row>
  </sheetData>
  <sheetProtection/>
  <mergeCells count="308">
    <mergeCell ref="A597:M597"/>
    <mergeCell ref="C723:C724"/>
    <mergeCell ref="J723:J724"/>
    <mergeCell ref="M723:M724"/>
    <mergeCell ref="L598:L599"/>
    <mergeCell ref="M598:M599"/>
    <mergeCell ref="L609:L610"/>
    <mergeCell ref="A561:L561"/>
    <mergeCell ref="L563:L564"/>
    <mergeCell ref="M609:M610"/>
    <mergeCell ref="E723:E724"/>
    <mergeCell ref="C609:C610"/>
    <mergeCell ref="L723:L724"/>
    <mergeCell ref="E609:E610"/>
    <mergeCell ref="I609:I610"/>
    <mergeCell ref="C563:C564"/>
    <mergeCell ref="I723:I724"/>
    <mergeCell ref="A744:A745"/>
    <mergeCell ref="C744:C745"/>
    <mergeCell ref="E744:E745"/>
    <mergeCell ref="A609:A610"/>
    <mergeCell ref="A722:J722"/>
    <mergeCell ref="A723:A724"/>
    <mergeCell ref="I744:I745"/>
    <mergeCell ref="J609:J610"/>
    <mergeCell ref="J744:J745"/>
    <mergeCell ref="A743:M743"/>
    <mergeCell ref="I530:I531"/>
    <mergeCell ref="J524:J525"/>
    <mergeCell ref="L524:L525"/>
    <mergeCell ref="J530:J531"/>
    <mergeCell ref="L530:L531"/>
    <mergeCell ref="A529:J529"/>
    <mergeCell ref="A524:A525"/>
    <mergeCell ref="C524:C525"/>
    <mergeCell ref="E524:E525"/>
    <mergeCell ref="I524:I525"/>
    <mergeCell ref="A523:M523"/>
    <mergeCell ref="C508:C509"/>
    <mergeCell ref="E508:E509"/>
    <mergeCell ref="I508:I509"/>
    <mergeCell ref="M524:M525"/>
    <mergeCell ref="M563:M564"/>
    <mergeCell ref="A563:A564"/>
    <mergeCell ref="E563:E564"/>
    <mergeCell ref="I563:I564"/>
    <mergeCell ref="J563:J564"/>
    <mergeCell ref="M530:M531"/>
    <mergeCell ref="A530:A531"/>
    <mergeCell ref="C530:C531"/>
    <mergeCell ref="E530:E531"/>
    <mergeCell ref="B464:M464"/>
    <mergeCell ref="M508:M509"/>
    <mergeCell ref="A508:A509"/>
    <mergeCell ref="L508:L509"/>
    <mergeCell ref="J508:J509"/>
    <mergeCell ref="A506:L506"/>
    <mergeCell ref="J494:J495"/>
    <mergeCell ref="L494:L495"/>
    <mergeCell ref="M494:M495"/>
    <mergeCell ref="A501:I501"/>
    <mergeCell ref="L452:L453"/>
    <mergeCell ref="M452:M453"/>
    <mergeCell ref="J452:J453"/>
    <mergeCell ref="I487:I488"/>
    <mergeCell ref="A487:A488"/>
    <mergeCell ref="M465:M466"/>
    <mergeCell ref="A451:I451"/>
    <mergeCell ref="A452:A453"/>
    <mergeCell ref="C452:C453"/>
    <mergeCell ref="E452:E453"/>
    <mergeCell ref="I452:I453"/>
    <mergeCell ref="C410:C411"/>
    <mergeCell ref="E410:E411"/>
    <mergeCell ref="I410:I411"/>
    <mergeCell ref="A410:A411"/>
    <mergeCell ref="J410:J411"/>
    <mergeCell ref="I494:I495"/>
    <mergeCell ref="A498:I498"/>
    <mergeCell ref="A494:A495"/>
    <mergeCell ref="C494:C495"/>
    <mergeCell ref="E494:E495"/>
    <mergeCell ref="A493:H493"/>
    <mergeCell ref="A492:M492"/>
    <mergeCell ref="L487:L488"/>
    <mergeCell ref="J487:J488"/>
    <mergeCell ref="C487:C488"/>
    <mergeCell ref="E487:E488"/>
    <mergeCell ref="B486:M486"/>
    <mergeCell ref="M487:M488"/>
    <mergeCell ref="J465:J466"/>
    <mergeCell ref="L465:L466"/>
    <mergeCell ref="A465:A466"/>
    <mergeCell ref="C465:C466"/>
    <mergeCell ref="E465:E466"/>
    <mergeCell ref="I465:I466"/>
    <mergeCell ref="A437:M437"/>
    <mergeCell ref="A438:A439"/>
    <mergeCell ref="C438:C439"/>
    <mergeCell ref="E438:E439"/>
    <mergeCell ref="I438:I439"/>
    <mergeCell ref="J438:J439"/>
    <mergeCell ref="L438:L439"/>
    <mergeCell ref="M438:M439"/>
    <mergeCell ref="A427:L427"/>
    <mergeCell ref="A428:M428"/>
    <mergeCell ref="A429:A430"/>
    <mergeCell ref="C429:C430"/>
    <mergeCell ref="E429:E430"/>
    <mergeCell ref="I429:I430"/>
    <mergeCell ref="J429:J430"/>
    <mergeCell ref="L429:L430"/>
    <mergeCell ref="M429:M430"/>
    <mergeCell ref="A393:M393"/>
    <mergeCell ref="A398:M398"/>
    <mergeCell ref="A402:M402"/>
    <mergeCell ref="A424:M424"/>
    <mergeCell ref="L410:L411"/>
    <mergeCell ref="M410:M411"/>
    <mergeCell ref="A420:I420"/>
    <mergeCell ref="A408:M408"/>
    <mergeCell ref="A409:I409"/>
    <mergeCell ref="M384:M385"/>
    <mergeCell ref="A390:M390"/>
    <mergeCell ref="A384:A385"/>
    <mergeCell ref="C384:C385"/>
    <mergeCell ref="E384:E385"/>
    <mergeCell ref="I384:I385"/>
    <mergeCell ref="J384:J385"/>
    <mergeCell ref="L384:L385"/>
    <mergeCell ref="J378:J379"/>
    <mergeCell ref="L378:L379"/>
    <mergeCell ref="M378:M379"/>
    <mergeCell ref="A383:M383"/>
    <mergeCell ref="A378:A379"/>
    <mergeCell ref="C378:C379"/>
    <mergeCell ref="E378:E379"/>
    <mergeCell ref="I378:I379"/>
    <mergeCell ref="J366:J367"/>
    <mergeCell ref="L366:L367"/>
    <mergeCell ref="M366:M367"/>
    <mergeCell ref="A377:I377"/>
    <mergeCell ref="A366:A367"/>
    <mergeCell ref="C366:C367"/>
    <mergeCell ref="E366:E367"/>
    <mergeCell ref="I366:I367"/>
    <mergeCell ref="A354:J354"/>
    <mergeCell ref="A356:A357"/>
    <mergeCell ref="C356:C357"/>
    <mergeCell ref="E356:E357"/>
    <mergeCell ref="I356:I357"/>
    <mergeCell ref="J356:J357"/>
    <mergeCell ref="L356:L357"/>
    <mergeCell ref="M356:M357"/>
    <mergeCell ref="A364:J364"/>
    <mergeCell ref="A365:I365"/>
    <mergeCell ref="A345:M345"/>
    <mergeCell ref="A346:A347"/>
    <mergeCell ref="C346:C347"/>
    <mergeCell ref="E346:E347"/>
    <mergeCell ref="I346:I347"/>
    <mergeCell ref="J346:J347"/>
    <mergeCell ref="L346:L347"/>
    <mergeCell ref="M346:M347"/>
    <mergeCell ref="L338:L339"/>
    <mergeCell ref="I326:I327"/>
    <mergeCell ref="A337:M337"/>
    <mergeCell ref="M338:M339"/>
    <mergeCell ref="A331:M331"/>
    <mergeCell ref="A332:A333"/>
    <mergeCell ref="C338:C339"/>
    <mergeCell ref="E338:E339"/>
    <mergeCell ref="I338:I339"/>
    <mergeCell ref="J338:J339"/>
    <mergeCell ref="A320:A321"/>
    <mergeCell ref="M320:M321"/>
    <mergeCell ref="C332:C333"/>
    <mergeCell ref="E332:E333"/>
    <mergeCell ref="I332:I333"/>
    <mergeCell ref="J332:J333"/>
    <mergeCell ref="L332:L333"/>
    <mergeCell ref="M332:M333"/>
    <mergeCell ref="A319:M319"/>
    <mergeCell ref="A309:I309"/>
    <mergeCell ref="A338:A339"/>
    <mergeCell ref="J326:J327"/>
    <mergeCell ref="L326:L327"/>
    <mergeCell ref="M326:M327"/>
    <mergeCell ref="L320:L321"/>
    <mergeCell ref="A326:A327"/>
    <mergeCell ref="C326:C327"/>
    <mergeCell ref="E326:E327"/>
    <mergeCell ref="A304:L304"/>
    <mergeCell ref="A313:I313"/>
    <mergeCell ref="A325:M325"/>
    <mergeCell ref="C320:C321"/>
    <mergeCell ref="E320:E321"/>
    <mergeCell ref="I320:I321"/>
    <mergeCell ref="J320:J321"/>
    <mergeCell ref="C305:C306"/>
    <mergeCell ref="E305:E306"/>
    <mergeCell ref="I305:I306"/>
    <mergeCell ref="A305:A306"/>
    <mergeCell ref="M305:M306"/>
    <mergeCell ref="L305:L306"/>
    <mergeCell ref="J305:J306"/>
    <mergeCell ref="A316:I316"/>
    <mergeCell ref="A288:I288"/>
    <mergeCell ref="A294:I294"/>
    <mergeCell ref="A297:M297"/>
    <mergeCell ref="J298:J299"/>
    <mergeCell ref="L298:L299"/>
    <mergeCell ref="M298:M299"/>
    <mergeCell ref="A298:A299"/>
    <mergeCell ref="C298:C299"/>
    <mergeCell ref="E298:E299"/>
    <mergeCell ref="I298:I299"/>
    <mergeCell ref="A270:M270"/>
    <mergeCell ref="A271:I271"/>
    <mergeCell ref="A272:A273"/>
    <mergeCell ref="C272:C273"/>
    <mergeCell ref="E272:E273"/>
    <mergeCell ref="I272:I273"/>
    <mergeCell ref="J272:J273"/>
    <mergeCell ref="L272:L273"/>
    <mergeCell ref="M272:M273"/>
    <mergeCell ref="J258:J259"/>
    <mergeCell ref="L258:L259"/>
    <mergeCell ref="M258:M259"/>
    <mergeCell ref="A267:M267"/>
    <mergeCell ref="A258:A259"/>
    <mergeCell ref="C258:C259"/>
    <mergeCell ref="E258:E259"/>
    <mergeCell ref="I258:I259"/>
    <mergeCell ref="A247:J247"/>
    <mergeCell ref="A248:M248"/>
    <mergeCell ref="A249:A250"/>
    <mergeCell ref="C249:C250"/>
    <mergeCell ref="E249:E250"/>
    <mergeCell ref="I249:I250"/>
    <mergeCell ref="J249:J250"/>
    <mergeCell ref="L249:L250"/>
    <mergeCell ref="M249:M250"/>
    <mergeCell ref="L5:L6"/>
    <mergeCell ref="A4:I4"/>
    <mergeCell ref="M5:M6"/>
    <mergeCell ref="A10:M10"/>
    <mergeCell ref="E5:E6"/>
    <mergeCell ref="C5:C6"/>
    <mergeCell ref="J5:J6"/>
    <mergeCell ref="I5:I6"/>
    <mergeCell ref="F5:F6"/>
    <mergeCell ref="K5:K6"/>
    <mergeCell ref="A62:H62"/>
    <mergeCell ref="A66:H66"/>
    <mergeCell ref="L11:L12"/>
    <mergeCell ref="M11:M12"/>
    <mergeCell ref="A15:I15"/>
    <mergeCell ref="A19:I19"/>
    <mergeCell ref="C11:C12"/>
    <mergeCell ref="E11:E12"/>
    <mergeCell ref="I11:I12"/>
    <mergeCell ref="J11:J12"/>
    <mergeCell ref="A24:I24"/>
    <mergeCell ref="A35:I35"/>
    <mergeCell ref="A43:H43"/>
    <mergeCell ref="A46:H46"/>
    <mergeCell ref="A76:H76"/>
    <mergeCell ref="A103:I103"/>
    <mergeCell ref="A79:I79"/>
    <mergeCell ref="A82:I82"/>
    <mergeCell ref="A88:I88"/>
    <mergeCell ref="A99:I99"/>
    <mergeCell ref="A169:I169"/>
    <mergeCell ref="A106:I106"/>
    <mergeCell ref="A111:I111"/>
    <mergeCell ref="A115:I115"/>
    <mergeCell ref="A122:I122"/>
    <mergeCell ref="A126:I126"/>
    <mergeCell ref="A134:I134"/>
    <mergeCell ref="A137:I137"/>
    <mergeCell ref="A145:I145"/>
    <mergeCell ref="A152:I152"/>
    <mergeCell ref="A210:I210"/>
    <mergeCell ref="A172:I172"/>
    <mergeCell ref="A177:I177"/>
    <mergeCell ref="A183:I183"/>
    <mergeCell ref="A191:I191"/>
    <mergeCell ref="A200:I200"/>
    <mergeCell ref="A207:I207"/>
    <mergeCell ref="A155:I155"/>
    <mergeCell ref="A163:I163"/>
    <mergeCell ref="A243:I243"/>
    <mergeCell ref="A3:I3"/>
    <mergeCell ref="A5:A6"/>
    <mergeCell ref="A220:I220"/>
    <mergeCell ref="A223:I223"/>
    <mergeCell ref="A233:I233"/>
    <mergeCell ref="A236:I236"/>
    <mergeCell ref="A194:I194"/>
    <mergeCell ref="L744:L745"/>
    <mergeCell ref="M744:M745"/>
    <mergeCell ref="I805:J805"/>
    <mergeCell ref="I799:M799"/>
    <mergeCell ref="I800:M800"/>
    <mergeCell ref="I801:L801"/>
    <mergeCell ref="I803:L803"/>
    <mergeCell ref="I804:L804"/>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9:L26"/>
  <sheetViews>
    <sheetView zoomScalePageLayoutView="0" workbookViewId="0" topLeftCell="A7">
      <selection activeCell="A9" sqref="A9:J28"/>
    </sheetView>
  </sheetViews>
  <sheetFormatPr defaultColWidth="9.140625" defaultRowHeight="12.75"/>
  <cols>
    <col min="4" max="4" width="10.140625" style="0" bestFit="1" customWidth="1"/>
  </cols>
  <sheetData>
    <row r="9" spans="4:9" ht="12.75">
      <c r="D9">
        <v>0</v>
      </c>
      <c r="E9">
        <v>1</v>
      </c>
      <c r="F9">
        <v>2</v>
      </c>
      <c r="G9">
        <v>3</v>
      </c>
      <c r="H9">
        <v>4</v>
      </c>
      <c r="I9">
        <v>5</v>
      </c>
    </row>
    <row r="11" spans="1:12" ht="12.75">
      <c r="A11" s="33" t="s">
        <v>18</v>
      </c>
      <c r="B11" t="s">
        <v>677</v>
      </c>
      <c r="C11" s="49">
        <v>2429</v>
      </c>
      <c r="D11">
        <v>3521</v>
      </c>
      <c r="E11" s="48">
        <f>SUM(D11+D11*7.5/100)</f>
        <v>3785.075</v>
      </c>
      <c r="F11" s="48">
        <f aca="true" t="shared" si="0" ref="F11:G14">SUM(E11+E11*5/100)</f>
        <v>3974.3287499999997</v>
      </c>
      <c r="G11" s="48">
        <f t="shared" si="0"/>
        <v>4173.0451875</v>
      </c>
      <c r="H11" s="48">
        <f aca="true" t="shared" si="1" ref="H11:I14">SUM(G11+G11*2.5/100)</f>
        <v>4277.3713171875</v>
      </c>
      <c r="I11" s="55">
        <f t="shared" si="1"/>
        <v>4384.305600117187</v>
      </c>
      <c r="L11" s="49"/>
    </row>
    <row r="12" spans="1:9" ht="12.75">
      <c r="A12" s="33" t="s">
        <v>18</v>
      </c>
      <c r="B12" t="s">
        <v>678</v>
      </c>
      <c r="C12" s="49">
        <v>1701</v>
      </c>
      <c r="D12">
        <v>2466</v>
      </c>
      <c r="E12" s="48">
        <f>SUM(D12+D12*7.5/100)</f>
        <v>2650.95</v>
      </c>
      <c r="F12" s="48">
        <f t="shared" si="0"/>
        <v>2783.4975</v>
      </c>
      <c r="G12" s="48">
        <f t="shared" si="0"/>
        <v>2922.672375</v>
      </c>
      <c r="H12" s="48">
        <f t="shared" si="1"/>
        <v>2995.739184375</v>
      </c>
      <c r="I12" s="48">
        <f t="shared" si="1"/>
        <v>3070.632663984375</v>
      </c>
    </row>
    <row r="13" spans="1:9" ht="12.75">
      <c r="A13" s="33" t="s">
        <v>18</v>
      </c>
      <c r="B13" t="s">
        <v>679</v>
      </c>
      <c r="C13" s="49">
        <v>1490</v>
      </c>
      <c r="D13">
        <v>2160</v>
      </c>
      <c r="E13">
        <f>SUM(D13+D13*7.5/100)</f>
        <v>2322</v>
      </c>
      <c r="F13" s="88">
        <f t="shared" si="0"/>
        <v>2438.1</v>
      </c>
      <c r="G13" s="88">
        <f t="shared" si="0"/>
        <v>2560.005</v>
      </c>
      <c r="H13" s="88">
        <f t="shared" si="1"/>
        <v>2624.005125</v>
      </c>
      <c r="I13" s="88">
        <f t="shared" si="1"/>
        <v>2689.605253125</v>
      </c>
    </row>
    <row r="14" spans="1:9" ht="12.75">
      <c r="A14" s="33" t="s">
        <v>18</v>
      </c>
      <c r="B14" t="s">
        <v>680</v>
      </c>
      <c r="C14" s="49">
        <v>1216</v>
      </c>
      <c r="D14">
        <v>1763</v>
      </c>
      <c r="E14" s="88">
        <f>SUM(D14+D14*7.5/100)</f>
        <v>1895.225</v>
      </c>
      <c r="F14" s="88">
        <f t="shared" si="0"/>
        <v>1989.98625</v>
      </c>
      <c r="G14" s="88">
        <f t="shared" si="0"/>
        <v>2089.4855625</v>
      </c>
      <c r="H14" s="88">
        <f t="shared" si="1"/>
        <v>2141.7227015625</v>
      </c>
      <c r="I14" s="88">
        <f t="shared" si="1"/>
        <v>2195.2657691015625</v>
      </c>
    </row>
    <row r="16" spans="2:9" ht="12.75">
      <c r="B16" s="50" t="s">
        <v>681</v>
      </c>
      <c r="C16" s="49"/>
      <c r="D16" s="50">
        <v>2160</v>
      </c>
      <c r="E16" s="50">
        <v>2322</v>
      </c>
      <c r="F16" s="53">
        <v>2438</v>
      </c>
      <c r="G16" s="51">
        <f>SUM(F16+F16*5/100)</f>
        <v>2559.9</v>
      </c>
      <c r="H16" s="51">
        <f>SUM(G16+G16*2.5/100)</f>
        <v>2623.8975</v>
      </c>
      <c r="I16" s="51">
        <f>SUM(H16+H16*2.5/100)</f>
        <v>2689.4949375</v>
      </c>
    </row>
    <row r="17" spans="2:9" ht="12.75">
      <c r="B17" s="50" t="s">
        <v>682</v>
      </c>
      <c r="D17" s="50">
        <v>1763</v>
      </c>
      <c r="E17" s="50">
        <v>1895</v>
      </c>
      <c r="F17" s="50">
        <v>1990</v>
      </c>
      <c r="G17" s="51">
        <f>SUM(F17+F17*5/100)</f>
        <v>2089.5</v>
      </c>
      <c r="H17" s="51">
        <f>SUM(G17+G17*2.5/100)</f>
        <v>2141.7375</v>
      </c>
      <c r="I17" s="54">
        <f>SUM(H17+H17*2.5/100)</f>
        <v>2195.2809375</v>
      </c>
    </row>
    <row r="19" spans="1:9" ht="12.75">
      <c r="A19" s="33" t="s">
        <v>684</v>
      </c>
      <c r="B19" t="s">
        <v>683</v>
      </c>
      <c r="C19" s="49">
        <v>1590</v>
      </c>
      <c r="D19">
        <v>2306</v>
      </c>
      <c r="E19">
        <v>2479</v>
      </c>
      <c r="F19">
        <v>2603</v>
      </c>
      <c r="G19">
        <v>2733</v>
      </c>
      <c r="H19">
        <v>2801</v>
      </c>
      <c r="I19" s="52">
        <v>2871</v>
      </c>
    </row>
    <row r="20" spans="5:9" ht="12.75">
      <c r="E20" s="48"/>
      <c r="F20" s="48"/>
      <c r="G20" s="48"/>
      <c r="H20" s="48"/>
      <c r="I20" s="48"/>
    </row>
    <row r="21" spans="1:10" ht="12.75">
      <c r="A21" t="s">
        <v>19</v>
      </c>
      <c r="B21" t="s">
        <v>687</v>
      </c>
      <c r="C21" s="49">
        <v>1481</v>
      </c>
      <c r="D21">
        <v>2147</v>
      </c>
      <c r="E21" s="48">
        <f>SUM(D21+D21*7.5/100)</f>
        <v>2308.025</v>
      </c>
      <c r="F21" s="48">
        <f>SUM(E21+E21*5/100)</f>
        <v>2423.42625</v>
      </c>
      <c r="G21" s="48">
        <f>SUM(F21+F21*5/100)</f>
        <v>2544.5975625</v>
      </c>
      <c r="H21" s="48">
        <f>SUM(G21+G21*2.5/100)</f>
        <v>2608.2125015625</v>
      </c>
      <c r="I21" s="55">
        <f>SUM(H21+H21*2.5/100)</f>
        <v>2673.4178141015627</v>
      </c>
      <c r="J21" t="s">
        <v>691</v>
      </c>
    </row>
    <row r="22" ht="12.75">
      <c r="B22" t="s">
        <v>688</v>
      </c>
    </row>
    <row r="23" ht="12.75">
      <c r="B23" t="s">
        <v>689</v>
      </c>
    </row>
    <row r="24" ht="12.75">
      <c r="B24" t="s">
        <v>690</v>
      </c>
    </row>
    <row r="26" spans="5:9" ht="12.75">
      <c r="E26" s="48"/>
      <c r="F26" s="48"/>
      <c r="G26" s="48"/>
      <c r="H26" s="48"/>
      <c r="I26" s="55"/>
    </row>
  </sheetData>
  <sheetProtection/>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B312"/>
  <sheetViews>
    <sheetView tabSelected="1" zoomScalePageLayoutView="0" workbookViewId="0" topLeftCell="A308">
      <selection activeCell="K312" sqref="K312"/>
    </sheetView>
  </sheetViews>
  <sheetFormatPr defaultColWidth="9.140625" defaultRowHeight="12.75"/>
  <cols>
    <col min="1" max="1" width="4.8515625" style="92" customWidth="1"/>
    <col min="2" max="2" width="37.140625" style="91" customWidth="1"/>
    <col min="3" max="3" width="5.28125" style="91" customWidth="1"/>
    <col min="4" max="4" width="9.140625" style="92" customWidth="1"/>
    <col min="5" max="5" width="13.8515625" style="92" customWidth="1"/>
    <col min="6" max="7" width="9.7109375" style="92" customWidth="1"/>
    <col min="8" max="9" width="9.140625" style="92" customWidth="1"/>
    <col min="10" max="16384" width="9.140625" style="93" customWidth="1"/>
  </cols>
  <sheetData>
    <row r="1" spans="1:7" ht="11.25">
      <c r="A1" s="94"/>
      <c r="B1" s="95"/>
      <c r="C1" s="95"/>
      <c r="D1" s="94"/>
      <c r="E1" s="94"/>
      <c r="F1" s="94"/>
      <c r="G1" s="94"/>
    </row>
    <row r="2" spans="1:9" ht="11.25" customHeight="1">
      <c r="A2" s="94"/>
      <c r="B2" s="166" t="s">
        <v>935</v>
      </c>
      <c r="C2" s="166"/>
      <c r="D2" s="166"/>
      <c r="E2" s="166"/>
      <c r="F2" s="166"/>
      <c r="G2" s="166"/>
      <c r="H2" s="166"/>
      <c r="I2" s="166"/>
    </row>
    <row r="3" spans="1:9" ht="33.75" customHeight="1">
      <c r="A3" s="94"/>
      <c r="B3" s="167"/>
      <c r="C3" s="167"/>
      <c r="D3" s="167"/>
      <c r="E3" s="167"/>
      <c r="F3" s="167"/>
      <c r="G3" s="167"/>
      <c r="H3" s="167"/>
      <c r="I3" s="167"/>
    </row>
    <row r="4" spans="1:9" ht="18" customHeight="1">
      <c r="A4" s="94"/>
      <c r="B4" s="142"/>
      <c r="C4" s="142"/>
      <c r="D4" s="142"/>
      <c r="E4" s="142"/>
      <c r="F4" s="142"/>
      <c r="G4" s="142"/>
      <c r="H4" s="142"/>
      <c r="I4" s="142"/>
    </row>
    <row r="5" spans="1:9" s="96" customFormat="1" ht="51.75" customHeight="1">
      <c r="A5" s="165" t="s">
        <v>9</v>
      </c>
      <c r="B5" s="165" t="s">
        <v>692</v>
      </c>
      <c r="C5" s="165" t="s">
        <v>693</v>
      </c>
      <c r="D5" s="165" t="s">
        <v>694</v>
      </c>
      <c r="E5" s="165" t="s">
        <v>696</v>
      </c>
      <c r="F5" s="165" t="s">
        <v>761</v>
      </c>
      <c r="G5" s="165" t="s">
        <v>760</v>
      </c>
      <c r="H5" s="165" t="s">
        <v>775</v>
      </c>
      <c r="I5" s="165" t="s">
        <v>776</v>
      </c>
    </row>
    <row r="6" spans="1:9" s="96" customFormat="1" ht="12.75">
      <c r="A6" s="165"/>
      <c r="B6" s="165"/>
      <c r="C6" s="165"/>
      <c r="D6" s="165"/>
      <c r="E6" s="165"/>
      <c r="F6" s="165"/>
      <c r="G6" s="165"/>
      <c r="H6" s="165"/>
      <c r="I6" s="165"/>
    </row>
    <row r="7" spans="1:9" s="96" customFormat="1" ht="12.75">
      <c r="A7" s="97">
        <v>1</v>
      </c>
      <c r="B7" s="98" t="s">
        <v>801</v>
      </c>
      <c r="C7" s="97" t="s">
        <v>18</v>
      </c>
      <c r="D7" s="97">
        <v>13770</v>
      </c>
      <c r="E7" s="99"/>
      <c r="F7" s="99"/>
      <c r="G7" s="99"/>
      <c r="H7" s="100"/>
      <c r="I7" s="100"/>
    </row>
    <row r="8" spans="1:9" s="96" customFormat="1" ht="12.75">
      <c r="A8" s="101">
        <v>2</v>
      </c>
      <c r="B8" s="98" t="s">
        <v>802</v>
      </c>
      <c r="C8" s="97" t="s">
        <v>18</v>
      </c>
      <c r="D8" s="102">
        <v>12355</v>
      </c>
      <c r="E8" s="103"/>
      <c r="F8" s="103"/>
      <c r="G8" s="103"/>
      <c r="H8" s="100"/>
      <c r="I8" s="100"/>
    </row>
    <row r="9" spans="1:9" s="96" customFormat="1" ht="22.5">
      <c r="A9" s="97">
        <v>3</v>
      </c>
      <c r="B9" s="98" t="s">
        <v>803</v>
      </c>
      <c r="C9" s="97" t="s">
        <v>18</v>
      </c>
      <c r="D9" s="102">
        <v>13591</v>
      </c>
      <c r="E9" s="103"/>
      <c r="F9" s="103"/>
      <c r="G9" s="103"/>
      <c r="H9" s="100"/>
      <c r="I9" s="100"/>
    </row>
    <row r="10" spans="1:9" s="96" customFormat="1" ht="12.75">
      <c r="A10" s="101">
        <v>4</v>
      </c>
      <c r="B10" s="98" t="s">
        <v>804</v>
      </c>
      <c r="C10" s="97" t="s">
        <v>18</v>
      </c>
      <c r="D10" s="101">
        <v>8694</v>
      </c>
      <c r="E10" s="103"/>
      <c r="F10" s="103"/>
      <c r="G10" s="103"/>
      <c r="H10" s="100"/>
      <c r="I10" s="100"/>
    </row>
    <row r="11" spans="1:9" s="96" customFormat="1" ht="12.75">
      <c r="A11" s="97">
        <v>5</v>
      </c>
      <c r="B11" s="98" t="s">
        <v>805</v>
      </c>
      <c r="C11" s="97" t="s">
        <v>18</v>
      </c>
      <c r="D11" s="101">
        <v>9027</v>
      </c>
      <c r="E11" s="103"/>
      <c r="F11" s="103"/>
      <c r="G11" s="103"/>
      <c r="H11" s="100"/>
      <c r="I11" s="100"/>
    </row>
    <row r="12" spans="1:9" s="96" customFormat="1" ht="22.5">
      <c r="A12" s="101">
        <v>6</v>
      </c>
      <c r="B12" s="98" t="s">
        <v>806</v>
      </c>
      <c r="C12" s="97" t="s">
        <v>18</v>
      </c>
      <c r="D12" s="101">
        <v>9930</v>
      </c>
      <c r="E12" s="103"/>
      <c r="F12" s="103"/>
      <c r="G12" s="103"/>
      <c r="H12" s="100"/>
      <c r="I12" s="100"/>
    </row>
    <row r="13" spans="1:9" s="96" customFormat="1" ht="33.75">
      <c r="A13" s="97">
        <v>7</v>
      </c>
      <c r="B13" s="98" t="s">
        <v>807</v>
      </c>
      <c r="C13" s="97" t="s">
        <v>18</v>
      </c>
      <c r="D13" s="101">
        <v>13902</v>
      </c>
      <c r="E13" s="103"/>
      <c r="F13" s="103"/>
      <c r="G13" s="103"/>
      <c r="H13" s="100"/>
      <c r="I13" s="100"/>
    </row>
    <row r="14" spans="1:9" s="96" customFormat="1" ht="33.75">
      <c r="A14" s="101">
        <v>8</v>
      </c>
      <c r="B14" s="98" t="s">
        <v>779</v>
      </c>
      <c r="C14" s="97" t="s">
        <v>18</v>
      </c>
      <c r="D14" s="101">
        <v>10572</v>
      </c>
      <c r="E14" s="103"/>
      <c r="F14" s="103"/>
      <c r="G14" s="103"/>
      <c r="H14" s="100"/>
      <c r="I14" s="100"/>
    </row>
    <row r="15" spans="1:9" s="96" customFormat="1" ht="33.75">
      <c r="A15" s="97">
        <v>9</v>
      </c>
      <c r="B15" s="98" t="s">
        <v>779</v>
      </c>
      <c r="C15" s="97" t="s">
        <v>18</v>
      </c>
      <c r="D15" s="101">
        <v>9162</v>
      </c>
      <c r="E15" s="103"/>
      <c r="F15" s="103"/>
      <c r="G15" s="103"/>
      <c r="H15" s="100"/>
      <c r="I15" s="100"/>
    </row>
    <row r="16" spans="1:9" s="96" customFormat="1" ht="33.75">
      <c r="A16" s="101">
        <v>10</v>
      </c>
      <c r="B16" s="98" t="s">
        <v>932</v>
      </c>
      <c r="C16" s="97" t="s">
        <v>18</v>
      </c>
      <c r="D16" s="101">
        <v>7048</v>
      </c>
      <c r="E16" s="103"/>
      <c r="F16" s="103"/>
      <c r="G16" s="103"/>
      <c r="H16" s="100"/>
      <c r="I16" s="100"/>
    </row>
    <row r="17" spans="1:9" s="96" customFormat="1" ht="36.75" customHeight="1">
      <c r="A17" s="97">
        <v>11</v>
      </c>
      <c r="B17" s="98" t="s">
        <v>774</v>
      </c>
      <c r="C17" s="97" t="s">
        <v>18</v>
      </c>
      <c r="D17" s="101">
        <v>7048</v>
      </c>
      <c r="E17" s="97"/>
      <c r="F17" s="97"/>
      <c r="G17" s="97">
        <v>966</v>
      </c>
      <c r="H17" s="100"/>
      <c r="I17" s="100"/>
    </row>
    <row r="18" spans="1:9" s="96" customFormat="1" ht="33.75">
      <c r="A18" s="101">
        <v>12</v>
      </c>
      <c r="B18" s="98" t="s">
        <v>771</v>
      </c>
      <c r="C18" s="97" t="s">
        <v>18</v>
      </c>
      <c r="D18" s="101">
        <v>7753</v>
      </c>
      <c r="E18" s="103"/>
      <c r="F18" s="103"/>
      <c r="G18" s="103"/>
      <c r="H18" s="100"/>
      <c r="I18" s="100"/>
    </row>
    <row r="19" spans="1:9" s="96" customFormat="1" ht="33.75">
      <c r="A19" s="97">
        <v>13</v>
      </c>
      <c r="B19" s="98" t="s">
        <v>933</v>
      </c>
      <c r="C19" s="97" t="s">
        <v>18</v>
      </c>
      <c r="D19" s="101">
        <v>6876</v>
      </c>
      <c r="E19" s="103"/>
      <c r="F19" s="103"/>
      <c r="G19" s="103"/>
      <c r="H19" s="100"/>
      <c r="I19" s="100"/>
    </row>
    <row r="20" spans="1:9" s="96" customFormat="1" ht="22.5">
      <c r="A20" s="101">
        <v>14</v>
      </c>
      <c r="B20" s="98" t="s">
        <v>772</v>
      </c>
      <c r="C20" s="97" t="s">
        <v>18</v>
      </c>
      <c r="D20" s="101">
        <v>7564</v>
      </c>
      <c r="E20" s="103"/>
      <c r="F20" s="103"/>
      <c r="G20" s="103"/>
      <c r="H20" s="100"/>
      <c r="I20" s="100"/>
    </row>
    <row r="21" spans="1:9" s="96" customFormat="1" ht="33.75">
      <c r="A21" s="97">
        <v>15</v>
      </c>
      <c r="B21" s="98" t="s">
        <v>934</v>
      </c>
      <c r="C21" s="97" t="s">
        <v>18</v>
      </c>
      <c r="D21" s="101">
        <v>9626</v>
      </c>
      <c r="E21" s="103"/>
      <c r="F21" s="103"/>
      <c r="G21" s="103"/>
      <c r="H21" s="100"/>
      <c r="I21" s="100"/>
    </row>
    <row r="22" spans="1:9" s="96" customFormat="1" ht="22.5">
      <c r="A22" s="101">
        <v>16</v>
      </c>
      <c r="B22" s="98" t="s">
        <v>811</v>
      </c>
      <c r="C22" s="97" t="s">
        <v>18</v>
      </c>
      <c r="D22" s="101">
        <v>6708</v>
      </c>
      <c r="E22" s="103"/>
      <c r="F22" s="103"/>
      <c r="G22" s="103"/>
      <c r="H22" s="100"/>
      <c r="I22" s="100"/>
    </row>
    <row r="23" spans="1:9" s="96" customFormat="1" ht="39" customHeight="1">
      <c r="A23" s="97">
        <v>17</v>
      </c>
      <c r="B23" s="98" t="s">
        <v>773</v>
      </c>
      <c r="C23" s="97" t="s">
        <v>18</v>
      </c>
      <c r="D23" s="101">
        <v>6708</v>
      </c>
      <c r="E23" s="103"/>
      <c r="F23" s="103"/>
      <c r="G23" s="103">
        <v>919</v>
      </c>
      <c r="H23" s="100"/>
      <c r="I23" s="100"/>
    </row>
    <row r="24" spans="1:9" s="96" customFormat="1" ht="22.5">
      <c r="A24" s="101">
        <v>18</v>
      </c>
      <c r="B24" s="98" t="s">
        <v>812</v>
      </c>
      <c r="C24" s="97" t="s">
        <v>18</v>
      </c>
      <c r="D24" s="101">
        <v>6388</v>
      </c>
      <c r="E24" s="103"/>
      <c r="F24" s="103"/>
      <c r="G24" s="103"/>
      <c r="H24" s="100"/>
      <c r="I24" s="100"/>
    </row>
    <row r="25" spans="1:9" s="96" customFormat="1" ht="22.5">
      <c r="A25" s="97">
        <v>19</v>
      </c>
      <c r="B25" s="98" t="s">
        <v>813</v>
      </c>
      <c r="C25" s="97" t="s">
        <v>18</v>
      </c>
      <c r="D25" s="101">
        <v>5026</v>
      </c>
      <c r="E25" s="103"/>
      <c r="F25" s="103"/>
      <c r="G25" s="103"/>
      <c r="H25" s="100"/>
      <c r="I25" s="100"/>
    </row>
    <row r="26" spans="1:9" s="96" customFormat="1" ht="22.5">
      <c r="A26" s="101">
        <v>20</v>
      </c>
      <c r="B26" s="98" t="s">
        <v>814</v>
      </c>
      <c r="C26" s="97" t="s">
        <v>18</v>
      </c>
      <c r="D26" s="101">
        <v>4903</v>
      </c>
      <c r="E26" s="103"/>
      <c r="F26" s="103"/>
      <c r="G26" s="103"/>
      <c r="H26" s="100"/>
      <c r="I26" s="100"/>
    </row>
    <row r="27" spans="1:9" s="96" customFormat="1" ht="22.5">
      <c r="A27" s="97">
        <v>21</v>
      </c>
      <c r="B27" s="98" t="s">
        <v>815</v>
      </c>
      <c r="C27" s="97" t="s">
        <v>18</v>
      </c>
      <c r="D27" s="101">
        <v>4783</v>
      </c>
      <c r="E27" s="103"/>
      <c r="F27" s="103"/>
      <c r="G27" s="103"/>
      <c r="H27" s="100"/>
      <c r="I27" s="100"/>
    </row>
    <row r="28" spans="1:9" s="96" customFormat="1" ht="22.5">
      <c r="A28" s="101">
        <v>22</v>
      </c>
      <c r="B28" s="98" t="s">
        <v>816</v>
      </c>
      <c r="C28" s="97" t="s">
        <v>18</v>
      </c>
      <c r="D28" s="101">
        <v>4555</v>
      </c>
      <c r="E28" s="103"/>
      <c r="F28" s="103"/>
      <c r="G28" s="103"/>
      <c r="H28" s="100"/>
      <c r="I28" s="100"/>
    </row>
    <row r="29" spans="1:9" s="96" customFormat="1" ht="22.5">
      <c r="A29" s="97">
        <v>23</v>
      </c>
      <c r="B29" s="98" t="s">
        <v>817</v>
      </c>
      <c r="C29" s="97" t="s">
        <v>18</v>
      </c>
      <c r="D29" s="101">
        <v>4338</v>
      </c>
      <c r="E29" s="103"/>
      <c r="F29" s="103"/>
      <c r="G29" s="103"/>
      <c r="H29" s="100"/>
      <c r="I29" s="100"/>
    </row>
    <row r="30" spans="1:9" s="96" customFormat="1" ht="22.5">
      <c r="A30" s="101">
        <v>24</v>
      </c>
      <c r="B30" s="98" t="s">
        <v>818</v>
      </c>
      <c r="C30" s="97" t="s">
        <v>18</v>
      </c>
      <c r="D30" s="101">
        <v>4561</v>
      </c>
      <c r="E30" s="103"/>
      <c r="F30" s="103"/>
      <c r="G30" s="103"/>
      <c r="H30" s="100"/>
      <c r="I30" s="100"/>
    </row>
    <row r="31" spans="1:9" s="96" customFormat="1" ht="22.5">
      <c r="A31" s="97">
        <v>25</v>
      </c>
      <c r="B31" s="98" t="s">
        <v>819</v>
      </c>
      <c r="C31" s="97" t="s">
        <v>18</v>
      </c>
      <c r="D31" s="101">
        <v>4449</v>
      </c>
      <c r="E31" s="103"/>
      <c r="F31" s="103"/>
      <c r="G31" s="103"/>
      <c r="H31" s="100"/>
      <c r="I31" s="100"/>
    </row>
    <row r="32" spans="1:9" s="96" customFormat="1" ht="22.5">
      <c r="A32" s="101">
        <v>26</v>
      </c>
      <c r="B32" s="98" t="s">
        <v>820</v>
      </c>
      <c r="C32" s="97" t="s">
        <v>18</v>
      </c>
      <c r="D32" s="101">
        <v>4340</v>
      </c>
      <c r="E32" s="103"/>
      <c r="F32" s="103"/>
      <c r="G32" s="103"/>
      <c r="H32" s="100"/>
      <c r="I32" s="100"/>
    </row>
    <row r="33" spans="1:9" s="96" customFormat="1" ht="22.5">
      <c r="A33" s="97">
        <v>27</v>
      </c>
      <c r="B33" s="98" t="s">
        <v>821</v>
      </c>
      <c r="C33" s="97" t="s">
        <v>18</v>
      </c>
      <c r="D33" s="101">
        <v>4133</v>
      </c>
      <c r="E33" s="103"/>
      <c r="F33" s="103"/>
      <c r="G33" s="103"/>
      <c r="H33" s="100"/>
      <c r="I33" s="100"/>
    </row>
    <row r="34" spans="1:9" s="96" customFormat="1" ht="22.5">
      <c r="A34" s="101">
        <v>28</v>
      </c>
      <c r="B34" s="98" t="s">
        <v>822</v>
      </c>
      <c r="C34" s="97" t="s">
        <v>18</v>
      </c>
      <c r="D34" s="101">
        <v>3936</v>
      </c>
      <c r="E34" s="103"/>
      <c r="F34" s="103"/>
      <c r="G34" s="103"/>
      <c r="H34" s="100"/>
      <c r="I34" s="100"/>
    </row>
    <row r="35" spans="1:9" s="96" customFormat="1" ht="12.75">
      <c r="A35" s="97">
        <v>29</v>
      </c>
      <c r="B35" s="98" t="s">
        <v>808</v>
      </c>
      <c r="C35" s="97" t="s">
        <v>18</v>
      </c>
      <c r="D35" s="101">
        <v>7048</v>
      </c>
      <c r="E35" s="103"/>
      <c r="F35" s="103"/>
      <c r="G35" s="103"/>
      <c r="H35" s="100"/>
      <c r="I35" s="100"/>
    </row>
    <row r="36" spans="1:9" s="96" customFormat="1" ht="22.5">
      <c r="A36" s="101">
        <v>30</v>
      </c>
      <c r="B36" s="98" t="s">
        <v>809</v>
      </c>
      <c r="C36" s="97" t="s">
        <v>684</v>
      </c>
      <c r="D36" s="101">
        <v>4611</v>
      </c>
      <c r="E36" s="103"/>
      <c r="F36" s="103"/>
      <c r="G36" s="103"/>
      <c r="H36" s="100"/>
      <c r="I36" s="100"/>
    </row>
    <row r="37" spans="1:9" s="96" customFormat="1" ht="12.75">
      <c r="A37" s="97">
        <v>31</v>
      </c>
      <c r="B37" s="98" t="s">
        <v>810</v>
      </c>
      <c r="C37" s="97" t="s">
        <v>19</v>
      </c>
      <c r="D37" s="101">
        <v>4509</v>
      </c>
      <c r="E37" s="103"/>
      <c r="F37" s="103"/>
      <c r="G37" s="103"/>
      <c r="H37" s="100"/>
      <c r="I37" s="100"/>
    </row>
    <row r="38" spans="1:83" s="107" customFormat="1" ht="12.75">
      <c r="A38" s="101">
        <v>32</v>
      </c>
      <c r="B38" s="98" t="s">
        <v>799</v>
      </c>
      <c r="C38" s="104" t="s">
        <v>18</v>
      </c>
      <c r="D38" s="103">
        <v>8694</v>
      </c>
      <c r="E38" s="103"/>
      <c r="F38" s="103"/>
      <c r="G38" s="103">
        <v>1191</v>
      </c>
      <c r="H38" s="105"/>
      <c r="I38" s="105"/>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row>
    <row r="39" spans="1:83" s="110" customFormat="1" ht="12.75">
      <c r="A39" s="97">
        <v>33</v>
      </c>
      <c r="B39" s="98" t="s">
        <v>823</v>
      </c>
      <c r="C39" s="108" t="s">
        <v>18</v>
      </c>
      <c r="D39" s="103">
        <v>5701</v>
      </c>
      <c r="E39" s="103"/>
      <c r="F39" s="103"/>
      <c r="G39" s="103"/>
      <c r="H39" s="100">
        <v>1302</v>
      </c>
      <c r="I39" s="100"/>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row>
    <row r="40" spans="1:83" s="110" customFormat="1" ht="12.75">
      <c r="A40" s="101">
        <v>34</v>
      </c>
      <c r="B40" s="98" t="s">
        <v>823</v>
      </c>
      <c r="C40" s="108" t="s">
        <v>18</v>
      </c>
      <c r="D40" s="103">
        <v>5701</v>
      </c>
      <c r="E40" s="103"/>
      <c r="F40" s="103"/>
      <c r="G40" s="103">
        <v>781</v>
      </c>
      <c r="H40" s="100"/>
      <c r="I40" s="100"/>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row>
    <row r="41" spans="1:83" s="110" customFormat="1" ht="12.75">
      <c r="A41" s="97">
        <v>35</v>
      </c>
      <c r="B41" s="98" t="s">
        <v>824</v>
      </c>
      <c r="C41" s="108" t="s">
        <v>18</v>
      </c>
      <c r="D41" s="103">
        <v>2851</v>
      </c>
      <c r="E41" s="103"/>
      <c r="F41" s="103"/>
      <c r="G41" s="103">
        <v>390</v>
      </c>
      <c r="H41" s="100"/>
      <c r="I41" s="100"/>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row>
    <row r="42" spans="1:83" s="110" customFormat="1" ht="12.75">
      <c r="A42" s="101">
        <v>36</v>
      </c>
      <c r="B42" s="98" t="s">
        <v>825</v>
      </c>
      <c r="C42" s="108" t="s">
        <v>18</v>
      </c>
      <c r="D42" s="103">
        <v>5561</v>
      </c>
      <c r="E42" s="103"/>
      <c r="F42" s="103"/>
      <c r="G42" s="103"/>
      <c r="H42" s="100"/>
      <c r="I42" s="100"/>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row>
    <row r="43" spans="1:83" s="110" customFormat="1" ht="12.75">
      <c r="A43" s="97">
        <v>37</v>
      </c>
      <c r="B43" s="98" t="s">
        <v>826</v>
      </c>
      <c r="C43" s="108" t="s">
        <v>18</v>
      </c>
      <c r="D43" s="111">
        <v>5425</v>
      </c>
      <c r="E43" s="103"/>
      <c r="F43" s="103"/>
      <c r="G43" s="103"/>
      <c r="H43" s="100"/>
      <c r="I43" s="100"/>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row>
    <row r="44" spans="1:83" s="110" customFormat="1" ht="12.75">
      <c r="A44" s="101">
        <v>38</v>
      </c>
      <c r="B44" s="98" t="s">
        <v>827</v>
      </c>
      <c r="C44" s="108" t="s">
        <v>18</v>
      </c>
      <c r="D44" s="103">
        <v>5026</v>
      </c>
      <c r="E44" s="103"/>
      <c r="F44" s="103"/>
      <c r="G44" s="103"/>
      <c r="H44" s="100"/>
      <c r="I44" s="100"/>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row>
    <row r="45" spans="1:83" s="110" customFormat="1" ht="12.75">
      <c r="A45" s="97">
        <v>39</v>
      </c>
      <c r="B45" s="98" t="s">
        <v>828</v>
      </c>
      <c r="C45" s="108" t="s">
        <v>18</v>
      </c>
      <c r="D45" s="111">
        <v>4903</v>
      </c>
      <c r="E45" s="103"/>
      <c r="F45" s="103"/>
      <c r="G45" s="103"/>
      <c r="H45" s="100"/>
      <c r="I45" s="100"/>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row>
    <row r="46" spans="1:83" s="110" customFormat="1" ht="12.75">
      <c r="A46" s="101">
        <v>40</v>
      </c>
      <c r="B46" s="98" t="s">
        <v>829</v>
      </c>
      <c r="C46" s="108" t="s">
        <v>18</v>
      </c>
      <c r="D46" s="111">
        <v>4783</v>
      </c>
      <c r="E46" s="103"/>
      <c r="F46" s="103"/>
      <c r="G46" s="103"/>
      <c r="H46" s="100"/>
      <c r="I46" s="100"/>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row>
    <row r="47" spans="1:83" s="110" customFormat="1" ht="12.75">
      <c r="A47" s="97">
        <v>41</v>
      </c>
      <c r="B47" s="98" t="s">
        <v>830</v>
      </c>
      <c r="C47" s="108" t="s">
        <v>18</v>
      </c>
      <c r="D47" s="111">
        <v>4555</v>
      </c>
      <c r="E47" s="103"/>
      <c r="F47" s="103"/>
      <c r="G47" s="103"/>
      <c r="H47" s="100"/>
      <c r="I47" s="100"/>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row>
    <row r="48" spans="1:83" s="110" customFormat="1" ht="12.75">
      <c r="A48" s="101">
        <v>42</v>
      </c>
      <c r="B48" s="98" t="s">
        <v>831</v>
      </c>
      <c r="C48" s="108" t="s">
        <v>18</v>
      </c>
      <c r="D48" s="112">
        <v>4338</v>
      </c>
      <c r="E48" s="103"/>
      <c r="F48" s="103"/>
      <c r="G48" s="103"/>
      <c r="H48" s="100"/>
      <c r="I48" s="100"/>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row>
    <row r="49" spans="1:83" s="110" customFormat="1" ht="30" customHeight="1">
      <c r="A49" s="97">
        <v>43</v>
      </c>
      <c r="B49" s="98" t="s">
        <v>832</v>
      </c>
      <c r="C49" s="108" t="s">
        <v>18</v>
      </c>
      <c r="D49" s="113">
        <v>4509</v>
      </c>
      <c r="E49" s="103"/>
      <c r="F49" s="103"/>
      <c r="G49" s="103"/>
      <c r="H49" s="100"/>
      <c r="I49" s="100"/>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row>
    <row r="50" spans="1:83" s="110" customFormat="1" ht="30" customHeight="1">
      <c r="A50" s="101">
        <v>44</v>
      </c>
      <c r="B50" s="98" t="s">
        <v>833</v>
      </c>
      <c r="C50" s="108" t="s">
        <v>18</v>
      </c>
      <c r="D50" s="113">
        <v>4399</v>
      </c>
      <c r="E50" s="103"/>
      <c r="F50" s="103"/>
      <c r="G50" s="103"/>
      <c r="H50" s="100"/>
      <c r="I50" s="100"/>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row>
    <row r="51" spans="1:9" s="109" customFormat="1" ht="30" customHeight="1">
      <c r="A51" s="97">
        <v>45</v>
      </c>
      <c r="B51" s="98" t="s">
        <v>834</v>
      </c>
      <c r="C51" s="108" t="s">
        <v>18</v>
      </c>
      <c r="D51" s="112">
        <v>4291</v>
      </c>
      <c r="E51" s="103"/>
      <c r="F51" s="103"/>
      <c r="G51" s="103"/>
      <c r="H51" s="100"/>
      <c r="I51" s="100"/>
    </row>
    <row r="52" spans="1:9" s="109" customFormat="1" ht="30" customHeight="1">
      <c r="A52" s="101">
        <v>46</v>
      </c>
      <c r="B52" s="98" t="s">
        <v>835</v>
      </c>
      <c r="C52" s="108" t="s">
        <v>18</v>
      </c>
      <c r="D52" s="112">
        <v>4086</v>
      </c>
      <c r="E52" s="103"/>
      <c r="F52" s="103"/>
      <c r="G52" s="103"/>
      <c r="H52" s="100"/>
      <c r="I52" s="100"/>
    </row>
    <row r="53" spans="1:9" s="109" customFormat="1" ht="30" customHeight="1">
      <c r="A53" s="97">
        <v>47</v>
      </c>
      <c r="B53" s="98" t="s">
        <v>836</v>
      </c>
      <c r="C53" s="108" t="s">
        <v>18</v>
      </c>
      <c r="D53" s="113">
        <v>3891</v>
      </c>
      <c r="E53" s="103"/>
      <c r="F53" s="103"/>
      <c r="G53" s="103"/>
      <c r="H53" s="100"/>
      <c r="I53" s="100"/>
    </row>
    <row r="54" spans="1:9" s="109" customFormat="1" ht="30" customHeight="1">
      <c r="A54" s="101">
        <v>48</v>
      </c>
      <c r="B54" s="98" t="s">
        <v>789</v>
      </c>
      <c r="C54" s="108" t="s">
        <v>18</v>
      </c>
      <c r="D54" s="113">
        <v>2795</v>
      </c>
      <c r="E54" s="103"/>
      <c r="F54" s="103"/>
      <c r="G54" s="103"/>
      <c r="H54" s="100"/>
      <c r="I54" s="100"/>
    </row>
    <row r="55" spans="1:9" s="109" customFormat="1" ht="30" customHeight="1">
      <c r="A55" s="97">
        <v>49</v>
      </c>
      <c r="B55" s="98" t="s">
        <v>837</v>
      </c>
      <c r="C55" s="108" t="s">
        <v>18</v>
      </c>
      <c r="D55" s="112">
        <v>5072</v>
      </c>
      <c r="E55" s="103"/>
      <c r="F55" s="103"/>
      <c r="G55" s="103"/>
      <c r="H55" s="100"/>
      <c r="I55" s="100"/>
    </row>
    <row r="56" spans="1:83" s="110" customFormat="1" ht="12.75">
      <c r="A56" s="101">
        <v>50</v>
      </c>
      <c r="B56" s="98" t="s">
        <v>838</v>
      </c>
      <c r="C56" s="108" t="s">
        <v>19</v>
      </c>
      <c r="D56" s="103">
        <v>4146</v>
      </c>
      <c r="E56" s="103"/>
      <c r="F56" s="103"/>
      <c r="G56" s="103"/>
      <c r="H56" s="100"/>
      <c r="I56" s="100"/>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s="110" customFormat="1" ht="12.75">
      <c r="A57" s="97">
        <v>51</v>
      </c>
      <c r="B57" s="98" t="s">
        <v>839</v>
      </c>
      <c r="C57" s="108" t="s">
        <v>19</v>
      </c>
      <c r="D57" s="111">
        <v>3785</v>
      </c>
      <c r="E57" s="103"/>
      <c r="F57" s="103"/>
      <c r="G57" s="103"/>
      <c r="H57" s="100"/>
      <c r="I57" s="100"/>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row>
    <row r="58" spans="1:83" s="110" customFormat="1" ht="12.75">
      <c r="A58" s="101">
        <v>52</v>
      </c>
      <c r="B58" s="98" t="s">
        <v>840</v>
      </c>
      <c r="C58" s="108" t="s">
        <v>695</v>
      </c>
      <c r="D58" s="97">
        <v>4146</v>
      </c>
      <c r="E58" s="103"/>
      <c r="F58" s="103"/>
      <c r="G58" s="103"/>
      <c r="H58" s="100"/>
      <c r="I58" s="100"/>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row>
    <row r="59" spans="1:83" s="110" customFormat="1" ht="12.75">
      <c r="A59" s="97">
        <v>53</v>
      </c>
      <c r="B59" s="98" t="s">
        <v>841</v>
      </c>
      <c r="C59" s="108" t="s">
        <v>695</v>
      </c>
      <c r="D59" s="111">
        <v>4044</v>
      </c>
      <c r="E59" s="103"/>
      <c r="F59" s="103"/>
      <c r="G59" s="103"/>
      <c r="H59" s="100"/>
      <c r="I59" s="100"/>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row>
    <row r="60" spans="1:83" s="110" customFormat="1" ht="12.75">
      <c r="A60" s="101">
        <v>54</v>
      </c>
      <c r="B60" s="98" t="s">
        <v>842</v>
      </c>
      <c r="C60" s="108" t="s">
        <v>695</v>
      </c>
      <c r="D60" s="114">
        <v>3945</v>
      </c>
      <c r="E60" s="103"/>
      <c r="F60" s="103"/>
      <c r="G60" s="103"/>
      <c r="H60" s="100"/>
      <c r="I60" s="100"/>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row>
    <row r="61" spans="1:83" s="110" customFormat="1" ht="12.75">
      <c r="A61" s="97">
        <v>55</v>
      </c>
      <c r="B61" s="98" t="s">
        <v>843</v>
      </c>
      <c r="C61" s="108" t="s">
        <v>695</v>
      </c>
      <c r="D61" s="111">
        <v>3757</v>
      </c>
      <c r="E61" s="103"/>
      <c r="F61" s="103"/>
      <c r="G61" s="103"/>
      <c r="H61" s="100"/>
      <c r="I61" s="100"/>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row>
    <row r="62" spans="1:83" s="110" customFormat="1" ht="12.75">
      <c r="A62" s="101">
        <v>56</v>
      </c>
      <c r="B62" s="98" t="s">
        <v>844</v>
      </c>
      <c r="C62" s="108" t="s">
        <v>695</v>
      </c>
      <c r="D62" s="111">
        <v>3578</v>
      </c>
      <c r="E62" s="103"/>
      <c r="F62" s="103"/>
      <c r="G62" s="103"/>
      <c r="H62" s="100"/>
      <c r="I62" s="100"/>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row>
    <row r="63" spans="1:83" s="110" customFormat="1" ht="12.75">
      <c r="A63" s="97">
        <v>57</v>
      </c>
      <c r="B63" s="98" t="s">
        <v>845</v>
      </c>
      <c r="C63" s="108" t="s">
        <v>19</v>
      </c>
      <c r="D63" s="111">
        <v>4354</v>
      </c>
      <c r="E63" s="103"/>
      <c r="F63" s="103"/>
      <c r="G63" s="103"/>
      <c r="H63" s="100">
        <v>994</v>
      </c>
      <c r="I63" s="100"/>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row>
    <row r="64" spans="1:83" s="110" customFormat="1" ht="12.75">
      <c r="A64" s="101">
        <v>58</v>
      </c>
      <c r="B64" s="98" t="s">
        <v>845</v>
      </c>
      <c r="C64" s="108" t="s">
        <v>19</v>
      </c>
      <c r="D64" s="111">
        <v>4354</v>
      </c>
      <c r="E64" s="103"/>
      <c r="F64" s="103"/>
      <c r="G64" s="103"/>
      <c r="H64" s="100"/>
      <c r="I64" s="100">
        <v>597</v>
      </c>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row>
    <row r="65" spans="1:83" s="110" customFormat="1" ht="12.75">
      <c r="A65" s="97">
        <v>59</v>
      </c>
      <c r="B65" s="98" t="s">
        <v>846</v>
      </c>
      <c r="C65" s="108" t="s">
        <v>19</v>
      </c>
      <c r="D65" s="114">
        <v>4247</v>
      </c>
      <c r="E65" s="103"/>
      <c r="F65" s="103"/>
      <c r="G65" s="103"/>
      <c r="H65" s="100"/>
      <c r="I65" s="100">
        <v>582</v>
      </c>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row>
    <row r="66" spans="1:83" s="110" customFormat="1" ht="12.75">
      <c r="A66" s="101">
        <v>60</v>
      </c>
      <c r="B66" s="98" t="s">
        <v>847</v>
      </c>
      <c r="C66" s="108" t="s">
        <v>19</v>
      </c>
      <c r="D66" s="97">
        <v>4143</v>
      </c>
      <c r="E66" s="103"/>
      <c r="F66" s="103"/>
      <c r="G66" s="103"/>
      <c r="H66" s="100">
        <v>946</v>
      </c>
      <c r="I66" s="100"/>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row>
    <row r="67" spans="1:83" s="110" customFormat="1" ht="12.75">
      <c r="A67" s="97">
        <v>61</v>
      </c>
      <c r="B67" s="98" t="s">
        <v>848</v>
      </c>
      <c r="C67" s="108" t="s">
        <v>19</v>
      </c>
      <c r="D67" s="111">
        <v>3945</v>
      </c>
      <c r="E67" s="103"/>
      <c r="F67" s="103"/>
      <c r="G67" s="103"/>
      <c r="H67" s="100"/>
      <c r="I67" s="100"/>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row>
    <row r="68" spans="1:83" s="110" customFormat="1" ht="12.75">
      <c r="A68" s="101">
        <v>62</v>
      </c>
      <c r="B68" s="98" t="s">
        <v>849</v>
      </c>
      <c r="C68" s="108" t="s">
        <v>19</v>
      </c>
      <c r="D68" s="111">
        <v>3757</v>
      </c>
      <c r="E68" s="103"/>
      <c r="F68" s="103"/>
      <c r="G68" s="103"/>
      <c r="H68" s="100"/>
      <c r="I68" s="100"/>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row>
    <row r="69" spans="1:83" s="110" customFormat="1" ht="12.75">
      <c r="A69" s="97">
        <v>63</v>
      </c>
      <c r="B69" s="98" t="s">
        <v>850</v>
      </c>
      <c r="C69" s="108" t="s">
        <v>19</v>
      </c>
      <c r="D69" s="114">
        <v>4301</v>
      </c>
      <c r="E69" s="103"/>
      <c r="F69" s="103"/>
      <c r="G69" s="103"/>
      <c r="H69" s="100"/>
      <c r="I69" s="100"/>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row>
    <row r="70" spans="1:83" s="110" customFormat="1" ht="12.75">
      <c r="A70" s="101">
        <v>64</v>
      </c>
      <c r="B70" s="98" t="s">
        <v>850</v>
      </c>
      <c r="C70" s="108" t="s">
        <v>19</v>
      </c>
      <c r="D70" s="114">
        <v>4301</v>
      </c>
      <c r="E70" s="103"/>
      <c r="F70" s="103"/>
      <c r="G70" s="103"/>
      <c r="H70" s="100"/>
      <c r="I70" s="100">
        <v>590</v>
      </c>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row>
    <row r="71" spans="1:83" s="110" customFormat="1" ht="12.75">
      <c r="A71" s="97">
        <v>65</v>
      </c>
      <c r="B71" s="98" t="s">
        <v>851</v>
      </c>
      <c r="C71" s="108" t="s">
        <v>19</v>
      </c>
      <c r="D71" s="111">
        <v>4196</v>
      </c>
      <c r="E71" s="103"/>
      <c r="F71" s="103"/>
      <c r="G71" s="103"/>
      <c r="H71" s="100">
        <v>970</v>
      </c>
      <c r="I71" s="100"/>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row>
    <row r="72" spans="1:83" s="110" customFormat="1" ht="12.75">
      <c r="A72" s="101">
        <v>66</v>
      </c>
      <c r="B72" s="98" t="s">
        <v>852</v>
      </c>
      <c r="C72" s="108" t="s">
        <v>19</v>
      </c>
      <c r="D72" s="111">
        <v>4093</v>
      </c>
      <c r="E72" s="103"/>
      <c r="F72" s="103"/>
      <c r="G72" s="103"/>
      <c r="H72" s="100"/>
      <c r="I72" s="100"/>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row>
    <row r="73" spans="1:83" s="110" customFormat="1" ht="12.75">
      <c r="A73" s="97">
        <v>67</v>
      </c>
      <c r="B73" s="98" t="s">
        <v>853</v>
      </c>
      <c r="C73" s="108" t="s">
        <v>19</v>
      </c>
      <c r="D73" s="114">
        <v>3898</v>
      </c>
      <c r="E73" s="103"/>
      <c r="F73" s="103"/>
      <c r="G73" s="103"/>
      <c r="H73" s="100"/>
      <c r="I73" s="100"/>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2.75">
      <c r="A74" s="101">
        <v>68</v>
      </c>
      <c r="B74" s="98" t="s">
        <v>854</v>
      </c>
      <c r="C74" s="108" t="s">
        <v>19</v>
      </c>
      <c r="D74" s="111">
        <v>3712</v>
      </c>
      <c r="E74" s="103"/>
      <c r="F74" s="103"/>
      <c r="G74" s="103"/>
      <c r="H74" s="100"/>
      <c r="I74" s="100"/>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2.75">
      <c r="A75" s="97">
        <v>69</v>
      </c>
      <c r="B75" s="98" t="s">
        <v>855</v>
      </c>
      <c r="C75" s="108" t="s">
        <v>19</v>
      </c>
      <c r="D75" s="111">
        <v>4250</v>
      </c>
      <c r="E75" s="103"/>
      <c r="F75" s="103"/>
      <c r="G75" s="103"/>
      <c r="H75" s="100"/>
      <c r="I75" s="100"/>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2.75">
      <c r="A76" s="101">
        <v>70</v>
      </c>
      <c r="B76" s="98" t="s">
        <v>856</v>
      </c>
      <c r="C76" s="108" t="s">
        <v>19</v>
      </c>
      <c r="D76" s="111">
        <v>4146</v>
      </c>
      <c r="E76" s="103"/>
      <c r="F76" s="103"/>
      <c r="G76" s="103"/>
      <c r="H76" s="100"/>
      <c r="I76" s="100"/>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2.75">
      <c r="A77" s="97">
        <v>71</v>
      </c>
      <c r="B77" s="98" t="s">
        <v>857</v>
      </c>
      <c r="C77" s="108" t="s">
        <v>19</v>
      </c>
      <c r="D77" s="111">
        <v>4044</v>
      </c>
      <c r="E77" s="103"/>
      <c r="F77" s="103"/>
      <c r="G77" s="103"/>
      <c r="H77" s="100"/>
      <c r="I77" s="100"/>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2.75">
      <c r="A78" s="101">
        <v>72</v>
      </c>
      <c r="B78" s="98" t="s">
        <v>858</v>
      </c>
      <c r="C78" s="108" t="s">
        <v>19</v>
      </c>
      <c r="D78" s="111">
        <v>3851</v>
      </c>
      <c r="E78" s="103"/>
      <c r="F78" s="103"/>
      <c r="G78" s="103"/>
      <c r="H78" s="100"/>
      <c r="I78" s="100"/>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2.75">
      <c r="A79" s="97">
        <v>73</v>
      </c>
      <c r="B79" s="98" t="s">
        <v>859</v>
      </c>
      <c r="C79" s="108" t="s">
        <v>19</v>
      </c>
      <c r="D79" s="114">
        <v>3667</v>
      </c>
      <c r="E79" s="103"/>
      <c r="F79" s="103"/>
      <c r="G79" s="103"/>
      <c r="H79" s="100"/>
      <c r="I79" s="100">
        <v>503</v>
      </c>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2.75">
      <c r="A80" s="101">
        <v>74</v>
      </c>
      <c r="B80" s="98" t="s">
        <v>860</v>
      </c>
      <c r="C80" s="108" t="s">
        <v>19</v>
      </c>
      <c r="D80" s="114">
        <v>3411</v>
      </c>
      <c r="E80" s="103"/>
      <c r="F80" s="103"/>
      <c r="G80" s="103"/>
      <c r="H80" s="100"/>
      <c r="I80" s="100"/>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2.75">
      <c r="A81" s="97">
        <v>75</v>
      </c>
      <c r="B81" s="98" t="s">
        <v>861</v>
      </c>
      <c r="C81" s="108" t="s">
        <v>19</v>
      </c>
      <c r="D81" s="112">
        <v>4094</v>
      </c>
      <c r="E81" s="103"/>
      <c r="F81" s="103"/>
      <c r="G81" s="103"/>
      <c r="H81" s="100"/>
      <c r="I81" s="100"/>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2.75">
      <c r="A82" s="101">
        <v>76</v>
      </c>
      <c r="B82" s="98" t="s">
        <v>862</v>
      </c>
      <c r="C82" s="108" t="s">
        <v>695</v>
      </c>
      <c r="D82" s="112">
        <v>4094</v>
      </c>
      <c r="E82" s="103"/>
      <c r="F82" s="103"/>
      <c r="G82" s="103"/>
      <c r="H82" s="100"/>
      <c r="I82" s="100">
        <v>561</v>
      </c>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2.75">
      <c r="A83" s="97">
        <v>77</v>
      </c>
      <c r="B83" s="98" t="s">
        <v>862</v>
      </c>
      <c r="C83" s="108" t="s">
        <v>695</v>
      </c>
      <c r="D83" s="112">
        <v>4094</v>
      </c>
      <c r="E83" s="103"/>
      <c r="F83" s="103"/>
      <c r="G83" s="103"/>
      <c r="H83" s="100">
        <v>935</v>
      </c>
      <c r="I83" s="100"/>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2.75">
      <c r="A84" s="101">
        <v>78</v>
      </c>
      <c r="B84" s="98" t="s">
        <v>863</v>
      </c>
      <c r="C84" s="108" t="s">
        <v>695</v>
      </c>
      <c r="D84" s="113">
        <v>3994</v>
      </c>
      <c r="E84" s="103"/>
      <c r="F84" s="103"/>
      <c r="G84" s="103"/>
      <c r="H84" s="100"/>
      <c r="I84" s="100"/>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2.75">
      <c r="A85" s="97">
        <v>79</v>
      </c>
      <c r="B85" s="98" t="s">
        <v>864</v>
      </c>
      <c r="C85" s="108" t="s">
        <v>695</v>
      </c>
      <c r="D85" s="113">
        <v>3896</v>
      </c>
      <c r="E85" s="103"/>
      <c r="F85" s="103"/>
      <c r="G85" s="103"/>
      <c r="H85" s="100"/>
      <c r="I85" s="100"/>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2.75">
      <c r="A86" s="101">
        <v>80</v>
      </c>
      <c r="B86" s="98" t="s">
        <v>865</v>
      </c>
      <c r="C86" s="108" t="s">
        <v>695</v>
      </c>
      <c r="D86" s="111">
        <v>3710</v>
      </c>
      <c r="E86" s="103"/>
      <c r="F86" s="103"/>
      <c r="G86" s="103"/>
      <c r="H86" s="100"/>
      <c r="I86" s="100"/>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2.75">
      <c r="A87" s="97">
        <v>81</v>
      </c>
      <c r="B87" s="98" t="s">
        <v>866</v>
      </c>
      <c r="C87" s="108" t="s">
        <v>695</v>
      </c>
      <c r="D87" s="111">
        <v>3533</v>
      </c>
      <c r="E87" s="103"/>
      <c r="F87" s="103"/>
      <c r="G87" s="103"/>
      <c r="H87" s="100"/>
      <c r="I87" s="100"/>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2.75">
      <c r="A88" s="101">
        <v>82</v>
      </c>
      <c r="B88" s="98" t="s">
        <v>867</v>
      </c>
      <c r="C88" s="108" t="s">
        <v>695</v>
      </c>
      <c r="D88" s="112">
        <v>4044</v>
      </c>
      <c r="E88" s="103"/>
      <c r="F88" s="103"/>
      <c r="G88" s="103"/>
      <c r="H88" s="100">
        <v>924</v>
      </c>
      <c r="I88" s="100"/>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2.75">
      <c r="A89" s="97">
        <v>83</v>
      </c>
      <c r="B89" s="98" t="s">
        <v>868</v>
      </c>
      <c r="C89" s="108" t="s">
        <v>695</v>
      </c>
      <c r="D89" s="112">
        <v>3945</v>
      </c>
      <c r="E89" s="103"/>
      <c r="F89" s="103"/>
      <c r="G89" s="103"/>
      <c r="H89" s="100"/>
      <c r="I89" s="100"/>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2.75">
      <c r="A90" s="101">
        <v>84</v>
      </c>
      <c r="B90" s="98" t="s">
        <v>869</v>
      </c>
      <c r="C90" s="108" t="s">
        <v>695</v>
      </c>
      <c r="D90" s="112">
        <v>3848</v>
      </c>
      <c r="E90" s="103"/>
      <c r="F90" s="103"/>
      <c r="G90" s="103"/>
      <c r="H90" s="100">
        <v>879</v>
      </c>
      <c r="I90" s="100"/>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2.75">
      <c r="A91" s="97">
        <v>85</v>
      </c>
      <c r="B91" s="98" t="s">
        <v>870</v>
      </c>
      <c r="C91" s="108" t="s">
        <v>695</v>
      </c>
      <c r="D91" s="113">
        <v>3664</v>
      </c>
      <c r="E91" s="103"/>
      <c r="F91" s="103"/>
      <c r="G91" s="103"/>
      <c r="H91" s="100"/>
      <c r="I91" s="100"/>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2.75">
      <c r="A92" s="101">
        <v>86</v>
      </c>
      <c r="B92" s="98" t="s">
        <v>871</v>
      </c>
      <c r="C92" s="108" t="s">
        <v>695</v>
      </c>
      <c r="D92" s="113">
        <v>3489</v>
      </c>
      <c r="E92" s="103"/>
      <c r="F92" s="103"/>
      <c r="G92" s="103"/>
      <c r="H92" s="100"/>
      <c r="I92" s="100"/>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2.75">
      <c r="A93" s="97">
        <v>87</v>
      </c>
      <c r="B93" s="98" t="s">
        <v>872</v>
      </c>
      <c r="C93" s="108" t="s">
        <v>695</v>
      </c>
      <c r="D93" s="112">
        <v>3991</v>
      </c>
      <c r="E93" s="103"/>
      <c r="F93" s="103"/>
      <c r="G93" s="103"/>
      <c r="H93" s="100">
        <v>912</v>
      </c>
      <c r="I93" s="100"/>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2.75">
      <c r="A94" s="101">
        <v>88</v>
      </c>
      <c r="B94" s="98" t="s">
        <v>872</v>
      </c>
      <c r="C94" s="108" t="s">
        <v>695</v>
      </c>
      <c r="D94" s="112">
        <v>3991</v>
      </c>
      <c r="E94" s="103"/>
      <c r="F94" s="103"/>
      <c r="G94" s="103"/>
      <c r="H94" s="100"/>
      <c r="I94" s="100">
        <v>547</v>
      </c>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2.75">
      <c r="A95" s="97">
        <v>89</v>
      </c>
      <c r="B95" s="98" t="s">
        <v>873</v>
      </c>
      <c r="C95" s="108" t="s">
        <v>695</v>
      </c>
      <c r="D95" s="113">
        <v>3893</v>
      </c>
      <c r="E95" s="103"/>
      <c r="F95" s="103"/>
      <c r="G95" s="103"/>
      <c r="H95" s="100"/>
      <c r="I95" s="100"/>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2.75">
      <c r="A96" s="101">
        <v>90</v>
      </c>
      <c r="B96" s="98" t="s">
        <v>874</v>
      </c>
      <c r="C96" s="108" t="s">
        <v>695</v>
      </c>
      <c r="D96" s="113">
        <v>3798</v>
      </c>
      <c r="E96" s="103"/>
      <c r="F96" s="103"/>
      <c r="G96" s="103"/>
      <c r="H96" s="100">
        <v>868</v>
      </c>
      <c r="I96" s="100"/>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83" s="110" customFormat="1" ht="12.75">
      <c r="A97" s="97">
        <v>91</v>
      </c>
      <c r="B97" s="98" t="s">
        <v>875</v>
      </c>
      <c r="C97" s="108" t="s">
        <v>695</v>
      </c>
      <c r="D97" s="113">
        <v>3617</v>
      </c>
      <c r="E97" s="103"/>
      <c r="F97" s="103"/>
      <c r="G97" s="103"/>
      <c r="H97" s="100"/>
      <c r="I97" s="100">
        <v>496</v>
      </c>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row>
    <row r="98" spans="1:83" s="110" customFormat="1" ht="12.75">
      <c r="A98" s="101">
        <v>92</v>
      </c>
      <c r="B98" s="98" t="s">
        <v>876</v>
      </c>
      <c r="C98" s="108" t="s">
        <v>695</v>
      </c>
      <c r="D98" s="113">
        <v>3444</v>
      </c>
      <c r="E98" s="103"/>
      <c r="F98" s="103"/>
      <c r="G98" s="103"/>
      <c r="H98" s="100"/>
      <c r="I98" s="100"/>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row>
    <row r="99" spans="1:83" s="110" customFormat="1" ht="12.75">
      <c r="A99" s="97">
        <v>93</v>
      </c>
      <c r="B99" s="98" t="s">
        <v>877</v>
      </c>
      <c r="C99" s="108" t="s">
        <v>695</v>
      </c>
      <c r="D99" s="112">
        <v>3940</v>
      </c>
      <c r="E99" s="103"/>
      <c r="F99" s="103"/>
      <c r="G99" s="103"/>
      <c r="H99" s="100">
        <v>900</v>
      </c>
      <c r="I99" s="100"/>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row>
    <row r="100" spans="1:83" s="110" customFormat="1" ht="12.75">
      <c r="A100" s="101">
        <v>94</v>
      </c>
      <c r="B100" s="98" t="s">
        <v>877</v>
      </c>
      <c r="C100" s="108" t="s">
        <v>695</v>
      </c>
      <c r="D100" s="112">
        <v>3940</v>
      </c>
      <c r="E100" s="103"/>
      <c r="F100" s="103"/>
      <c r="G100" s="103"/>
      <c r="H100" s="100"/>
      <c r="I100" s="100">
        <v>540</v>
      </c>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row>
    <row r="101" spans="1:83" s="110" customFormat="1" ht="12.75">
      <c r="A101" s="97">
        <v>95</v>
      </c>
      <c r="B101" s="98" t="s">
        <v>878</v>
      </c>
      <c r="C101" s="108" t="s">
        <v>695</v>
      </c>
      <c r="D101" s="111">
        <v>3843</v>
      </c>
      <c r="E101" s="103"/>
      <c r="F101" s="103"/>
      <c r="G101" s="103"/>
      <c r="H101" s="100"/>
      <c r="I101" s="100"/>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row>
    <row r="102" spans="1:83" s="110" customFormat="1" ht="12.75">
      <c r="A102" s="101">
        <v>96</v>
      </c>
      <c r="B102" s="98" t="s">
        <v>879</v>
      </c>
      <c r="C102" s="108" t="s">
        <v>695</v>
      </c>
      <c r="D102" s="111">
        <v>3749</v>
      </c>
      <c r="E102" s="103"/>
      <c r="F102" s="103"/>
      <c r="G102" s="103"/>
      <c r="H102" s="100">
        <v>856</v>
      </c>
      <c r="I102" s="100"/>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row>
    <row r="103" spans="1:83" s="110" customFormat="1" ht="12.75">
      <c r="A103" s="97">
        <v>97</v>
      </c>
      <c r="B103" s="98" t="s">
        <v>880</v>
      </c>
      <c r="C103" s="108" t="s">
        <v>695</v>
      </c>
      <c r="D103" s="111">
        <v>3570</v>
      </c>
      <c r="E103" s="103"/>
      <c r="F103" s="103"/>
      <c r="G103" s="103"/>
      <c r="H103" s="100"/>
      <c r="I103" s="100"/>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row>
    <row r="104" spans="1:83" s="110" customFormat="1" ht="12.75">
      <c r="A104" s="101">
        <v>98</v>
      </c>
      <c r="B104" s="98" t="s">
        <v>881</v>
      </c>
      <c r="C104" s="108" t="s">
        <v>695</v>
      </c>
      <c r="D104" s="111">
        <v>3400</v>
      </c>
      <c r="E104" s="103"/>
      <c r="F104" s="103"/>
      <c r="G104" s="103"/>
      <c r="H104" s="100">
        <v>776</v>
      </c>
      <c r="I104" s="100"/>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row>
    <row r="105" spans="1:83" s="110" customFormat="1" ht="12.75">
      <c r="A105" s="97">
        <v>99</v>
      </c>
      <c r="B105" s="98" t="s">
        <v>882</v>
      </c>
      <c r="C105" s="108" t="s">
        <v>695</v>
      </c>
      <c r="D105" s="111">
        <v>3162</v>
      </c>
      <c r="E105" s="103"/>
      <c r="F105" s="103"/>
      <c r="G105" s="103"/>
      <c r="H105" s="100"/>
      <c r="I105" s="100"/>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row>
    <row r="106" spans="1:83" s="110" customFormat="1" ht="12.75">
      <c r="A106" s="101">
        <v>100</v>
      </c>
      <c r="B106" s="98" t="s">
        <v>883</v>
      </c>
      <c r="C106" s="108"/>
      <c r="D106" s="111">
        <v>3731</v>
      </c>
      <c r="E106" s="103"/>
      <c r="F106" s="103"/>
      <c r="G106" s="103"/>
      <c r="H106" s="100">
        <v>853</v>
      </c>
      <c r="I106" s="100"/>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row>
    <row r="107" spans="1:83" s="110" customFormat="1" ht="12.75">
      <c r="A107" s="97">
        <v>101</v>
      </c>
      <c r="B107" s="98" t="s">
        <v>884</v>
      </c>
      <c r="C107" s="108"/>
      <c r="D107" s="111">
        <v>3640</v>
      </c>
      <c r="E107" s="103"/>
      <c r="F107" s="103"/>
      <c r="G107" s="103"/>
      <c r="H107" s="100">
        <v>832</v>
      </c>
      <c r="I107" s="100"/>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row>
    <row r="108" spans="1:83" s="110" customFormat="1" ht="12.75">
      <c r="A108" s="101">
        <v>102</v>
      </c>
      <c r="B108" s="98" t="s">
        <v>885</v>
      </c>
      <c r="C108" s="108"/>
      <c r="D108" s="111">
        <v>3551</v>
      </c>
      <c r="E108" s="103"/>
      <c r="F108" s="103"/>
      <c r="G108" s="103"/>
      <c r="H108" s="100">
        <v>811</v>
      </c>
      <c r="I108" s="100"/>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row>
    <row r="109" spans="1:83" s="110" customFormat="1" ht="12.75">
      <c r="A109" s="97">
        <v>103</v>
      </c>
      <c r="B109" s="98" t="s">
        <v>886</v>
      </c>
      <c r="C109" s="108"/>
      <c r="D109" s="111">
        <v>3381</v>
      </c>
      <c r="E109" s="103"/>
      <c r="F109" s="103"/>
      <c r="G109" s="103"/>
      <c r="H109" s="100"/>
      <c r="I109" s="100"/>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row>
    <row r="110" spans="1:83" s="110" customFormat="1" ht="12.75">
      <c r="A110" s="101">
        <v>104</v>
      </c>
      <c r="B110" s="98" t="s">
        <v>887</v>
      </c>
      <c r="C110" s="108"/>
      <c r="D110" s="111">
        <v>3220</v>
      </c>
      <c r="E110" s="103"/>
      <c r="F110" s="103"/>
      <c r="G110" s="103"/>
      <c r="H110" s="100"/>
      <c r="I110" s="100"/>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row>
    <row r="111" spans="1:83" s="110" customFormat="1" ht="12.75">
      <c r="A111" s="97">
        <v>105</v>
      </c>
      <c r="B111" s="98" t="s">
        <v>888</v>
      </c>
      <c r="C111" s="108"/>
      <c r="D111" s="112">
        <v>2995</v>
      </c>
      <c r="E111" s="115"/>
      <c r="F111" s="115"/>
      <c r="G111" s="115"/>
      <c r="H111" s="100"/>
      <c r="I111" s="100"/>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row>
    <row r="112" spans="1:83" s="110" customFormat="1" ht="12.75">
      <c r="A112" s="101">
        <v>106</v>
      </c>
      <c r="B112" s="98" t="s">
        <v>889</v>
      </c>
      <c r="C112" s="108"/>
      <c r="D112" s="113">
        <v>3578</v>
      </c>
      <c r="E112" s="115"/>
      <c r="F112" s="115"/>
      <c r="G112" s="115"/>
      <c r="H112" s="100">
        <v>817</v>
      </c>
      <c r="I112" s="100"/>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row>
    <row r="113" spans="1:83" s="110" customFormat="1" ht="12.75">
      <c r="A113" s="97">
        <v>107</v>
      </c>
      <c r="B113" s="98" t="s">
        <v>890</v>
      </c>
      <c r="C113" s="108"/>
      <c r="D113" s="113">
        <v>3490</v>
      </c>
      <c r="E113" s="115"/>
      <c r="F113" s="115"/>
      <c r="G113" s="115"/>
      <c r="H113" s="100"/>
      <c r="I113" s="100"/>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row>
    <row r="114" spans="1:83" s="110" customFormat="1" ht="12.75">
      <c r="A114" s="101">
        <v>108</v>
      </c>
      <c r="B114" s="98" t="s">
        <v>891</v>
      </c>
      <c r="C114" s="108"/>
      <c r="D114" s="112">
        <v>3404</v>
      </c>
      <c r="E114" s="115"/>
      <c r="F114" s="115"/>
      <c r="G114" s="115"/>
      <c r="H114" s="100">
        <v>777</v>
      </c>
      <c r="I114" s="100"/>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row>
    <row r="115" spans="1:83" s="110" customFormat="1" ht="12.75">
      <c r="A115" s="97">
        <v>109</v>
      </c>
      <c r="B115" s="98" t="s">
        <v>892</v>
      </c>
      <c r="C115" s="108"/>
      <c r="D115" s="113">
        <v>3241</v>
      </c>
      <c r="E115" s="116"/>
      <c r="F115" s="115"/>
      <c r="G115" s="115"/>
      <c r="H115" s="100">
        <v>740</v>
      </c>
      <c r="I115" s="100"/>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row>
    <row r="116" spans="1:83" s="110" customFormat="1" ht="24">
      <c r="A116" s="101">
        <v>110</v>
      </c>
      <c r="B116" s="117" t="s">
        <v>893</v>
      </c>
      <c r="C116" s="103" t="s">
        <v>18</v>
      </c>
      <c r="D116" s="118">
        <v>6750</v>
      </c>
      <c r="E116" s="116" t="s">
        <v>780</v>
      </c>
      <c r="F116" s="111">
        <v>1069</v>
      </c>
      <c r="G116" s="100"/>
      <c r="H116" s="100"/>
      <c r="I116" s="100"/>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row>
    <row r="117" spans="1:83" s="110" customFormat="1" ht="24">
      <c r="A117" s="97">
        <v>111</v>
      </c>
      <c r="B117" s="117" t="s">
        <v>893</v>
      </c>
      <c r="C117" s="103" t="s">
        <v>18</v>
      </c>
      <c r="D117" s="118">
        <v>6750</v>
      </c>
      <c r="E117" s="116" t="s">
        <v>3</v>
      </c>
      <c r="F117" s="111">
        <v>3563</v>
      </c>
      <c r="G117" s="100"/>
      <c r="H117" s="100"/>
      <c r="I117" s="100"/>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row>
    <row r="118" spans="1:83" s="110" customFormat="1" ht="24">
      <c r="A118" s="101">
        <v>112</v>
      </c>
      <c r="B118" s="117" t="s">
        <v>894</v>
      </c>
      <c r="C118" s="103" t="s">
        <v>18</v>
      </c>
      <c r="D118" s="118">
        <v>5316</v>
      </c>
      <c r="E118" s="116" t="s">
        <v>3</v>
      </c>
      <c r="F118" s="111">
        <v>2633</v>
      </c>
      <c r="G118" s="100"/>
      <c r="H118" s="100"/>
      <c r="I118" s="100"/>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row>
    <row r="119" spans="1:83" s="110" customFormat="1" ht="24">
      <c r="A119" s="97">
        <v>113</v>
      </c>
      <c r="B119" s="117" t="s">
        <v>894</v>
      </c>
      <c r="C119" s="103" t="s">
        <v>18</v>
      </c>
      <c r="D119" s="118">
        <v>5316</v>
      </c>
      <c r="E119" s="116" t="s">
        <v>780</v>
      </c>
      <c r="F119" s="111">
        <v>790</v>
      </c>
      <c r="G119" s="100"/>
      <c r="H119" s="100"/>
      <c r="I119" s="100"/>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c r="CE119" s="109"/>
    </row>
    <row r="120" spans="1:83" s="110" customFormat="1" ht="24">
      <c r="A120" s="101">
        <v>114</v>
      </c>
      <c r="B120" s="116" t="s">
        <v>800</v>
      </c>
      <c r="C120" s="103" t="s">
        <v>18</v>
      </c>
      <c r="D120" s="118">
        <v>4538</v>
      </c>
      <c r="E120" s="116" t="s">
        <v>780</v>
      </c>
      <c r="F120" s="111">
        <v>589</v>
      </c>
      <c r="G120" s="100"/>
      <c r="H120" s="100"/>
      <c r="I120" s="100"/>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row>
    <row r="121" spans="1:83" s="110" customFormat="1" ht="24">
      <c r="A121" s="97">
        <v>115</v>
      </c>
      <c r="B121" s="116" t="s">
        <v>699</v>
      </c>
      <c r="C121" s="103" t="s">
        <v>18</v>
      </c>
      <c r="D121" s="118">
        <v>4538</v>
      </c>
      <c r="E121" s="116" t="s">
        <v>3</v>
      </c>
      <c r="F121" s="111">
        <v>1963</v>
      </c>
      <c r="G121" s="100"/>
      <c r="H121" s="100"/>
      <c r="I121" s="100"/>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c r="CE121" s="109"/>
    </row>
    <row r="122" spans="1:83" s="110" customFormat="1" ht="24">
      <c r="A122" s="101">
        <v>116</v>
      </c>
      <c r="B122" s="116" t="s">
        <v>700</v>
      </c>
      <c r="C122" s="103" t="s">
        <v>18</v>
      </c>
      <c r="D122" s="118">
        <v>4766</v>
      </c>
      <c r="E122" s="116" t="s">
        <v>3</v>
      </c>
      <c r="F122" s="111">
        <v>2061</v>
      </c>
      <c r="G122" s="100"/>
      <c r="H122" s="100"/>
      <c r="I122" s="100"/>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row>
    <row r="123" spans="1:83" s="110" customFormat="1" ht="24">
      <c r="A123" s="97">
        <v>117</v>
      </c>
      <c r="B123" s="116" t="s">
        <v>700</v>
      </c>
      <c r="C123" s="103" t="s">
        <v>18</v>
      </c>
      <c r="D123" s="118">
        <v>4766</v>
      </c>
      <c r="E123" s="116" t="s">
        <v>780</v>
      </c>
      <c r="F123" s="111">
        <v>618</v>
      </c>
      <c r="G123" s="100"/>
      <c r="H123" s="100"/>
      <c r="I123" s="100"/>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row>
    <row r="124" spans="1:83" s="110" customFormat="1" ht="24">
      <c r="A124" s="101">
        <v>118</v>
      </c>
      <c r="B124" s="116" t="s">
        <v>701</v>
      </c>
      <c r="C124" s="103" t="s">
        <v>18</v>
      </c>
      <c r="D124" s="118">
        <v>4885</v>
      </c>
      <c r="E124" s="116" t="s">
        <v>780</v>
      </c>
      <c r="F124" s="111">
        <v>634</v>
      </c>
      <c r="G124" s="100"/>
      <c r="H124" s="100"/>
      <c r="I124" s="100"/>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c r="CE124" s="109"/>
    </row>
    <row r="125" spans="1:83" s="110" customFormat="1" ht="24">
      <c r="A125" s="97">
        <v>119</v>
      </c>
      <c r="B125" s="116" t="s">
        <v>701</v>
      </c>
      <c r="C125" s="103" t="s">
        <v>18</v>
      </c>
      <c r="D125" s="118">
        <v>4885</v>
      </c>
      <c r="E125" s="116" t="s">
        <v>3</v>
      </c>
      <c r="F125" s="111">
        <v>2113</v>
      </c>
      <c r="G125" s="100"/>
      <c r="H125" s="100"/>
      <c r="I125" s="100"/>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row>
    <row r="126" spans="1:83" s="110" customFormat="1" ht="24">
      <c r="A126" s="101">
        <v>120</v>
      </c>
      <c r="B126" s="116" t="s">
        <v>701</v>
      </c>
      <c r="C126" s="103" t="s">
        <v>18</v>
      </c>
      <c r="D126" s="118">
        <v>4944</v>
      </c>
      <c r="E126" s="116" t="s">
        <v>3</v>
      </c>
      <c r="F126" s="111">
        <v>2172</v>
      </c>
      <c r="G126" s="100">
        <v>652</v>
      </c>
      <c r="H126" s="100"/>
      <c r="I126" s="100"/>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c r="BY126" s="109"/>
      <c r="BZ126" s="109"/>
      <c r="CA126" s="109"/>
      <c r="CB126" s="109"/>
      <c r="CC126" s="109"/>
      <c r="CD126" s="109"/>
      <c r="CE126" s="109"/>
    </row>
    <row r="127" spans="1:83" s="110" customFormat="1" ht="24">
      <c r="A127" s="97">
        <v>121</v>
      </c>
      <c r="B127" s="116" t="s">
        <v>701</v>
      </c>
      <c r="C127" s="103" t="s">
        <v>18</v>
      </c>
      <c r="D127" s="118">
        <v>4885</v>
      </c>
      <c r="E127" s="116" t="s">
        <v>3</v>
      </c>
      <c r="F127" s="111">
        <v>2113</v>
      </c>
      <c r="G127" s="100"/>
      <c r="H127" s="100"/>
      <c r="I127" s="100"/>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c r="CE127" s="109"/>
    </row>
    <row r="128" spans="1:83" s="110" customFormat="1" ht="24">
      <c r="A128" s="101">
        <v>122</v>
      </c>
      <c r="B128" s="116" t="s">
        <v>701</v>
      </c>
      <c r="C128" s="103" t="s">
        <v>18</v>
      </c>
      <c r="D128" s="118">
        <v>4885</v>
      </c>
      <c r="E128" s="116" t="s">
        <v>3</v>
      </c>
      <c r="F128" s="111">
        <v>634</v>
      </c>
      <c r="G128" s="100"/>
      <c r="H128" s="100"/>
      <c r="I128" s="100"/>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row>
    <row r="129" spans="1:83" s="110" customFormat="1" ht="24">
      <c r="A129" s="97">
        <v>123</v>
      </c>
      <c r="B129" s="116" t="s">
        <v>702</v>
      </c>
      <c r="C129" s="103" t="s">
        <v>18</v>
      </c>
      <c r="D129" s="118">
        <v>5068</v>
      </c>
      <c r="E129" s="116" t="s">
        <v>3</v>
      </c>
      <c r="F129" s="111">
        <v>2226</v>
      </c>
      <c r="G129" s="100">
        <v>668</v>
      </c>
      <c r="H129" s="100"/>
      <c r="I129" s="100"/>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c r="CE129" s="109"/>
    </row>
    <row r="130" spans="1:83" s="110" customFormat="1" ht="24">
      <c r="A130" s="101">
        <v>124</v>
      </c>
      <c r="B130" s="116" t="s">
        <v>702</v>
      </c>
      <c r="C130" s="103" t="s">
        <v>18</v>
      </c>
      <c r="D130" s="118">
        <v>5007</v>
      </c>
      <c r="E130" s="116" t="s">
        <v>3</v>
      </c>
      <c r="F130" s="111">
        <v>2165</v>
      </c>
      <c r="G130" s="100"/>
      <c r="H130" s="100"/>
      <c r="I130" s="100">
        <v>650</v>
      </c>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c r="CE130" s="109"/>
    </row>
    <row r="131" spans="1:83" s="110" customFormat="1" ht="24">
      <c r="A131" s="97">
        <v>125</v>
      </c>
      <c r="B131" s="116" t="s">
        <v>702</v>
      </c>
      <c r="C131" s="103" t="s">
        <v>18</v>
      </c>
      <c r="D131" s="118">
        <v>5007</v>
      </c>
      <c r="E131" s="116" t="s">
        <v>780</v>
      </c>
      <c r="F131" s="111">
        <v>650</v>
      </c>
      <c r="G131" s="100"/>
      <c r="H131" s="100"/>
      <c r="I131" s="100"/>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row>
    <row r="132" spans="1:83" s="110" customFormat="1" ht="24">
      <c r="A132" s="101">
        <v>126</v>
      </c>
      <c r="B132" s="116" t="s">
        <v>703</v>
      </c>
      <c r="C132" s="103" t="s">
        <v>18</v>
      </c>
      <c r="D132" s="118">
        <v>4053</v>
      </c>
      <c r="E132" s="116" t="s">
        <v>3</v>
      </c>
      <c r="F132" s="111">
        <v>1649</v>
      </c>
      <c r="G132" s="100"/>
      <c r="H132" s="100"/>
      <c r="I132" s="100"/>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row>
    <row r="133" spans="1:83" s="110" customFormat="1" ht="24">
      <c r="A133" s="97">
        <v>127</v>
      </c>
      <c r="B133" s="116" t="s">
        <v>703</v>
      </c>
      <c r="C133" s="103" t="s">
        <v>18</v>
      </c>
      <c r="D133" s="118">
        <v>4053</v>
      </c>
      <c r="E133" s="116" t="s">
        <v>780</v>
      </c>
      <c r="F133" s="111">
        <v>495</v>
      </c>
      <c r="G133" s="100"/>
      <c r="H133" s="100"/>
      <c r="I133" s="100"/>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c r="CE133" s="109"/>
    </row>
    <row r="134" spans="1:83" s="110" customFormat="1" ht="24">
      <c r="A134" s="101">
        <v>128</v>
      </c>
      <c r="B134" s="116" t="s">
        <v>907</v>
      </c>
      <c r="C134" s="103" t="s">
        <v>18</v>
      </c>
      <c r="D134" s="118">
        <v>4304</v>
      </c>
      <c r="E134" s="116" t="s">
        <v>780</v>
      </c>
      <c r="F134" s="111">
        <v>534</v>
      </c>
      <c r="G134" s="100">
        <v>534</v>
      </c>
      <c r="H134" s="100"/>
      <c r="I134" s="100"/>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row>
    <row r="135" spans="1:83" s="110" customFormat="1" ht="24">
      <c r="A135" s="97">
        <v>129</v>
      </c>
      <c r="B135" s="116" t="s">
        <v>704</v>
      </c>
      <c r="C135" s="103" t="s">
        <v>18</v>
      </c>
      <c r="D135" s="118">
        <v>4256</v>
      </c>
      <c r="E135" s="116" t="s">
        <v>780</v>
      </c>
      <c r="F135" s="111">
        <v>519</v>
      </c>
      <c r="G135" s="100"/>
      <c r="H135" s="100"/>
      <c r="I135" s="100"/>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row>
    <row r="136" spans="1:83" s="110" customFormat="1" ht="24">
      <c r="A136" s="101">
        <v>130</v>
      </c>
      <c r="B136" s="116" t="s">
        <v>704</v>
      </c>
      <c r="C136" s="103" t="s">
        <v>18</v>
      </c>
      <c r="D136" s="118">
        <v>4256</v>
      </c>
      <c r="E136" s="116" t="s">
        <v>3</v>
      </c>
      <c r="F136" s="111">
        <v>1731</v>
      </c>
      <c r="G136" s="100"/>
      <c r="H136" s="100"/>
      <c r="I136" s="100"/>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row>
    <row r="137" spans="1:83" s="110" customFormat="1" ht="24">
      <c r="A137" s="97">
        <v>131</v>
      </c>
      <c r="B137" s="116" t="s">
        <v>705</v>
      </c>
      <c r="C137" s="103" t="s">
        <v>18</v>
      </c>
      <c r="D137" s="118">
        <v>4362</v>
      </c>
      <c r="E137" s="116" t="s">
        <v>780</v>
      </c>
      <c r="F137" s="111">
        <v>532</v>
      </c>
      <c r="G137" s="100"/>
      <c r="H137" s="100"/>
      <c r="I137" s="100"/>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row>
    <row r="138" spans="1:83" s="110" customFormat="1" ht="24">
      <c r="A138" s="101">
        <v>132</v>
      </c>
      <c r="B138" s="116" t="s">
        <v>705</v>
      </c>
      <c r="C138" s="103" t="s">
        <v>18</v>
      </c>
      <c r="D138" s="118">
        <v>4362</v>
      </c>
      <c r="E138" s="116" t="s">
        <v>3</v>
      </c>
      <c r="F138" s="111">
        <v>1774</v>
      </c>
      <c r="G138" s="100"/>
      <c r="H138" s="100"/>
      <c r="I138" s="100"/>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row>
    <row r="139" spans="1:83" s="110" customFormat="1" ht="24">
      <c r="A139" s="97">
        <v>133</v>
      </c>
      <c r="B139" s="116" t="s">
        <v>705</v>
      </c>
      <c r="C139" s="103" t="s">
        <v>18</v>
      </c>
      <c r="D139" s="111">
        <v>4412</v>
      </c>
      <c r="E139" s="116" t="s">
        <v>3</v>
      </c>
      <c r="F139" s="110">
        <v>1824</v>
      </c>
      <c r="G139" s="100">
        <v>547</v>
      </c>
      <c r="H139" s="100"/>
      <c r="I139" s="100"/>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row>
    <row r="140" spans="1:83" s="110" customFormat="1" ht="24">
      <c r="A140" s="101">
        <v>134</v>
      </c>
      <c r="B140" s="116" t="s">
        <v>706</v>
      </c>
      <c r="C140" s="103" t="s">
        <v>18</v>
      </c>
      <c r="D140" s="118">
        <v>4472</v>
      </c>
      <c r="E140" s="116" t="s">
        <v>3</v>
      </c>
      <c r="F140" s="111">
        <v>1819</v>
      </c>
      <c r="G140" s="100"/>
      <c r="H140" s="100"/>
      <c r="I140" s="100"/>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row>
    <row r="141" spans="1:83" s="110" customFormat="1" ht="24">
      <c r="A141" s="97">
        <v>135</v>
      </c>
      <c r="B141" s="116" t="s">
        <v>706</v>
      </c>
      <c r="C141" s="103" t="s">
        <v>18</v>
      </c>
      <c r="D141" s="118">
        <v>4472</v>
      </c>
      <c r="E141" s="116" t="s">
        <v>780</v>
      </c>
      <c r="F141" s="111">
        <v>546</v>
      </c>
      <c r="G141" s="100"/>
      <c r="H141" s="100"/>
      <c r="I141" s="100"/>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c r="CE141" s="109"/>
    </row>
    <row r="142" spans="1:83" s="110" customFormat="1" ht="24">
      <c r="A142" s="101">
        <v>136</v>
      </c>
      <c r="B142" s="116" t="s">
        <v>707</v>
      </c>
      <c r="C142" s="103" t="s">
        <v>18</v>
      </c>
      <c r="D142" s="118">
        <v>3425</v>
      </c>
      <c r="E142" s="116" t="s">
        <v>3</v>
      </c>
      <c r="F142" s="111">
        <v>1339</v>
      </c>
      <c r="G142" s="100"/>
      <c r="H142" s="100"/>
      <c r="I142" s="100"/>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row>
    <row r="143" spans="1:83" s="110" customFormat="1" ht="24">
      <c r="A143" s="97">
        <v>137</v>
      </c>
      <c r="B143" s="116" t="s">
        <v>708</v>
      </c>
      <c r="C143" s="103" t="s">
        <v>18</v>
      </c>
      <c r="D143" s="118">
        <v>3682</v>
      </c>
      <c r="E143" s="116" t="s">
        <v>780</v>
      </c>
      <c r="F143" s="111">
        <v>432</v>
      </c>
      <c r="G143" s="100"/>
      <c r="H143" s="100"/>
      <c r="I143" s="100"/>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c r="CE143" s="109"/>
    </row>
    <row r="144" spans="1:83" s="110" customFormat="1" ht="24">
      <c r="A144" s="101">
        <v>138</v>
      </c>
      <c r="B144" s="116" t="s">
        <v>709</v>
      </c>
      <c r="C144" s="103" t="s">
        <v>18</v>
      </c>
      <c r="D144" s="118">
        <v>3867</v>
      </c>
      <c r="E144" s="116" t="s">
        <v>780</v>
      </c>
      <c r="F144" s="111">
        <v>453</v>
      </c>
      <c r="G144" s="100"/>
      <c r="H144" s="100"/>
      <c r="I144" s="100"/>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c r="CE144" s="109"/>
    </row>
    <row r="145" spans="1:83" s="110" customFormat="1" ht="24">
      <c r="A145" s="97">
        <v>139</v>
      </c>
      <c r="B145" s="116" t="s">
        <v>710</v>
      </c>
      <c r="C145" s="103" t="s">
        <v>18</v>
      </c>
      <c r="D145" s="118">
        <v>4060</v>
      </c>
      <c r="E145" s="116" t="s">
        <v>780</v>
      </c>
      <c r="F145" s="111">
        <v>476</v>
      </c>
      <c r="G145" s="100"/>
      <c r="H145" s="100"/>
      <c r="I145" s="100"/>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c r="CE145" s="109"/>
    </row>
    <row r="146" spans="1:83" s="110" customFormat="1" ht="24">
      <c r="A146" s="101">
        <v>140</v>
      </c>
      <c r="B146" s="116" t="s">
        <v>710</v>
      </c>
      <c r="C146" s="103" t="s">
        <v>18</v>
      </c>
      <c r="D146" s="118">
        <v>4060</v>
      </c>
      <c r="E146" s="116" t="s">
        <v>3</v>
      </c>
      <c r="F146" s="111">
        <v>1586</v>
      </c>
      <c r="G146" s="100"/>
      <c r="H146" s="100"/>
      <c r="I146" s="100"/>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c r="CE146" s="109"/>
    </row>
    <row r="147" spans="1:83" s="110" customFormat="1" ht="24">
      <c r="A147" s="97">
        <v>141</v>
      </c>
      <c r="B147" s="116" t="s">
        <v>711</v>
      </c>
      <c r="C147" s="103" t="s">
        <v>18</v>
      </c>
      <c r="D147" s="118">
        <v>4207</v>
      </c>
      <c r="E147" s="116" t="s">
        <v>3</v>
      </c>
      <c r="F147" s="111">
        <v>1672</v>
      </c>
      <c r="G147" s="100">
        <v>501</v>
      </c>
      <c r="H147" s="100"/>
      <c r="I147" s="100"/>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c r="CE147" s="109"/>
    </row>
    <row r="148" spans="1:83" s="110" customFormat="1" ht="24">
      <c r="A148" s="101">
        <v>142</v>
      </c>
      <c r="B148" s="116" t="s">
        <v>711</v>
      </c>
      <c r="C148" s="103" t="s">
        <v>18</v>
      </c>
      <c r="D148" s="118">
        <v>4162</v>
      </c>
      <c r="E148" s="116" t="s">
        <v>3</v>
      </c>
      <c r="F148" s="111">
        <v>1626</v>
      </c>
      <c r="G148" s="100"/>
      <c r="H148" s="100"/>
      <c r="I148" s="100"/>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c r="BZ148" s="109"/>
      <c r="CA148" s="109"/>
      <c r="CB148" s="109"/>
      <c r="CC148" s="109"/>
      <c r="CD148" s="109"/>
      <c r="CE148" s="109"/>
    </row>
    <row r="149" spans="1:83" s="110" customFormat="1" ht="24">
      <c r="A149" s="97">
        <v>143</v>
      </c>
      <c r="B149" s="116" t="s">
        <v>711</v>
      </c>
      <c r="C149" s="103" t="s">
        <v>18</v>
      </c>
      <c r="D149" s="118">
        <v>4162</v>
      </c>
      <c r="E149" s="116" t="s">
        <v>780</v>
      </c>
      <c r="F149" s="111">
        <v>488</v>
      </c>
      <c r="G149" s="100"/>
      <c r="H149" s="100"/>
      <c r="I149" s="100"/>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c r="CE149" s="109"/>
    </row>
    <row r="150" spans="1:83" s="120" customFormat="1" ht="24">
      <c r="A150" s="101">
        <v>144</v>
      </c>
      <c r="B150" s="116" t="s">
        <v>712</v>
      </c>
      <c r="C150" s="103" t="s">
        <v>18</v>
      </c>
      <c r="D150" s="118">
        <v>4266</v>
      </c>
      <c r="E150" s="116" t="s">
        <v>3</v>
      </c>
      <c r="F150" s="111">
        <v>1667</v>
      </c>
      <c r="G150" s="119"/>
      <c r="H150" s="100"/>
      <c r="I150" s="100"/>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c r="CE150" s="109"/>
    </row>
    <row r="151" spans="1:83" s="120" customFormat="1" ht="24">
      <c r="A151" s="97">
        <v>145</v>
      </c>
      <c r="B151" s="116" t="s">
        <v>712</v>
      </c>
      <c r="C151" s="103" t="s">
        <v>18</v>
      </c>
      <c r="D151" s="118">
        <v>4266</v>
      </c>
      <c r="E151" s="116" t="s">
        <v>780</v>
      </c>
      <c r="F151" s="111">
        <v>500</v>
      </c>
      <c r="G151" s="119"/>
      <c r="H151" s="100"/>
      <c r="I151" s="100"/>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c r="CE151" s="109"/>
    </row>
    <row r="152" spans="1:83" s="120" customFormat="1" ht="24">
      <c r="A152" s="101">
        <v>146</v>
      </c>
      <c r="B152" s="116" t="s">
        <v>764</v>
      </c>
      <c r="C152" s="103" t="s">
        <v>18</v>
      </c>
      <c r="D152" s="118">
        <v>3601</v>
      </c>
      <c r="E152" s="116" t="s">
        <v>780</v>
      </c>
      <c r="F152" s="111">
        <v>378</v>
      </c>
      <c r="G152" s="119"/>
      <c r="H152" s="100"/>
      <c r="I152" s="100"/>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row>
    <row r="153" spans="1:83" s="110" customFormat="1" ht="24">
      <c r="A153" s="97">
        <v>147</v>
      </c>
      <c r="B153" s="116" t="s">
        <v>713</v>
      </c>
      <c r="C153" s="103" t="s">
        <v>18</v>
      </c>
      <c r="D153" s="118">
        <v>4508</v>
      </c>
      <c r="E153" s="116" t="s">
        <v>780</v>
      </c>
      <c r="F153" s="111">
        <v>589</v>
      </c>
      <c r="G153" s="100"/>
      <c r="H153" s="100"/>
      <c r="I153" s="100"/>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c r="CE153" s="109"/>
    </row>
    <row r="154" spans="1:83" s="121" customFormat="1" ht="39" customHeight="1">
      <c r="A154" s="101">
        <v>148</v>
      </c>
      <c r="B154" s="116" t="s">
        <v>714</v>
      </c>
      <c r="C154" s="103" t="s">
        <v>18</v>
      </c>
      <c r="D154" s="118">
        <v>4734</v>
      </c>
      <c r="E154" s="116" t="s">
        <v>780</v>
      </c>
      <c r="F154" s="111">
        <v>618</v>
      </c>
      <c r="G154" s="100"/>
      <c r="H154" s="100"/>
      <c r="I154" s="100"/>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c r="CE154" s="109"/>
    </row>
    <row r="155" spans="1:83" s="121" customFormat="1" ht="42.75" customHeight="1">
      <c r="A155" s="97">
        <v>149</v>
      </c>
      <c r="B155" s="116" t="s">
        <v>714</v>
      </c>
      <c r="C155" s="103" t="s">
        <v>18</v>
      </c>
      <c r="D155" s="118">
        <v>4734</v>
      </c>
      <c r="E155" s="116" t="s">
        <v>3</v>
      </c>
      <c r="F155" s="111">
        <v>2061</v>
      </c>
      <c r="G155" s="100"/>
      <c r="H155" s="100"/>
      <c r="I155" s="100"/>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row>
    <row r="156" spans="1:83" s="121" customFormat="1" ht="24">
      <c r="A156" s="101">
        <v>150</v>
      </c>
      <c r="B156" s="116" t="s">
        <v>715</v>
      </c>
      <c r="C156" s="103" t="s">
        <v>18</v>
      </c>
      <c r="D156" s="118">
        <v>4853</v>
      </c>
      <c r="E156" s="116" t="s">
        <v>3</v>
      </c>
      <c r="F156" s="111">
        <v>2113</v>
      </c>
      <c r="G156" s="111"/>
      <c r="H156" s="100"/>
      <c r="I156" s="100"/>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row>
    <row r="157" spans="1:83" s="121" customFormat="1" ht="24">
      <c r="A157" s="97">
        <v>151</v>
      </c>
      <c r="B157" s="116" t="s">
        <v>716</v>
      </c>
      <c r="C157" s="103" t="s">
        <v>18</v>
      </c>
      <c r="D157" s="118">
        <v>4974</v>
      </c>
      <c r="E157" s="116" t="s">
        <v>780</v>
      </c>
      <c r="F157" s="111">
        <v>650</v>
      </c>
      <c r="G157" s="111"/>
      <c r="H157" s="100"/>
      <c r="I157" s="100"/>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row>
    <row r="158" spans="1:83" s="121" customFormat="1" ht="24">
      <c r="A158" s="101">
        <v>152</v>
      </c>
      <c r="B158" s="116" t="s">
        <v>716</v>
      </c>
      <c r="C158" s="103" t="s">
        <v>18</v>
      </c>
      <c r="D158" s="118">
        <v>4974</v>
      </c>
      <c r="E158" s="116" t="s">
        <v>3</v>
      </c>
      <c r="F158" s="111">
        <v>2165</v>
      </c>
      <c r="G158" s="111"/>
      <c r="H158" s="100"/>
      <c r="I158" s="100"/>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row>
    <row r="159" spans="1:83" s="121" customFormat="1" ht="24">
      <c r="A159" s="97">
        <v>153</v>
      </c>
      <c r="B159" s="116" t="s">
        <v>717</v>
      </c>
      <c r="C159" s="103" t="s">
        <v>18</v>
      </c>
      <c r="D159" s="118">
        <v>3504</v>
      </c>
      <c r="E159" s="116" t="s">
        <v>3</v>
      </c>
      <c r="F159" s="111">
        <v>1460</v>
      </c>
      <c r="G159" s="111"/>
      <c r="H159" s="100"/>
      <c r="I159" s="100"/>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row>
    <row r="160" spans="1:83" s="110" customFormat="1" ht="24">
      <c r="A160" s="101">
        <v>154</v>
      </c>
      <c r="B160" s="116" t="s">
        <v>718</v>
      </c>
      <c r="C160" s="103" t="s">
        <v>18</v>
      </c>
      <c r="D160" s="118">
        <v>3767</v>
      </c>
      <c r="E160" s="116" t="s">
        <v>3</v>
      </c>
      <c r="F160" s="111">
        <v>1570</v>
      </c>
      <c r="G160" s="111"/>
      <c r="H160" s="100"/>
      <c r="I160" s="100"/>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row>
    <row r="161" spans="1:83" s="110" customFormat="1" ht="24">
      <c r="A161" s="97">
        <v>155</v>
      </c>
      <c r="B161" s="116" t="s">
        <v>767</v>
      </c>
      <c r="C161" s="103" t="s">
        <v>18</v>
      </c>
      <c r="D161" s="118">
        <v>3956</v>
      </c>
      <c r="E161" s="116" t="s">
        <v>3</v>
      </c>
      <c r="F161" s="111">
        <v>1649</v>
      </c>
      <c r="G161" s="111"/>
      <c r="H161" s="100"/>
      <c r="I161" s="100"/>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row>
    <row r="162" spans="1:83" s="110" customFormat="1" ht="24">
      <c r="A162" s="101">
        <v>156</v>
      </c>
      <c r="B162" s="116" t="s">
        <v>719</v>
      </c>
      <c r="C162" s="103" t="s">
        <v>18</v>
      </c>
      <c r="D162" s="118">
        <v>4154</v>
      </c>
      <c r="E162" s="116" t="s">
        <v>3</v>
      </c>
      <c r="F162" s="111">
        <v>1731</v>
      </c>
      <c r="G162" s="111"/>
      <c r="H162" s="100"/>
      <c r="I162" s="100"/>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row>
    <row r="163" spans="1:83" s="110" customFormat="1" ht="24">
      <c r="A163" s="97">
        <v>157</v>
      </c>
      <c r="B163" s="116" t="s">
        <v>720</v>
      </c>
      <c r="C163" s="103" t="s">
        <v>18</v>
      </c>
      <c r="D163" s="118">
        <v>4258</v>
      </c>
      <c r="E163" s="116" t="s">
        <v>780</v>
      </c>
      <c r="F163" s="111">
        <v>532</v>
      </c>
      <c r="G163" s="111"/>
      <c r="H163" s="100"/>
      <c r="I163" s="100"/>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row>
    <row r="164" spans="1:83" s="110" customFormat="1" ht="24">
      <c r="A164" s="101">
        <v>158</v>
      </c>
      <c r="B164" s="116" t="s">
        <v>721</v>
      </c>
      <c r="C164" s="103" t="s">
        <v>18</v>
      </c>
      <c r="D164" s="118">
        <v>4365</v>
      </c>
      <c r="E164" s="116" t="s">
        <v>3</v>
      </c>
      <c r="F164" s="111">
        <v>1819</v>
      </c>
      <c r="G164" s="111"/>
      <c r="H164" s="100"/>
      <c r="I164" s="100"/>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row>
    <row r="165" spans="1:83" s="110" customFormat="1" ht="24">
      <c r="A165" s="97">
        <v>159</v>
      </c>
      <c r="B165" s="116" t="s">
        <v>722</v>
      </c>
      <c r="C165" s="103" t="s">
        <v>18</v>
      </c>
      <c r="D165" s="118">
        <v>3038</v>
      </c>
      <c r="E165" s="116" t="s">
        <v>780</v>
      </c>
      <c r="F165" s="111">
        <v>319</v>
      </c>
      <c r="G165" s="111"/>
      <c r="H165" s="100"/>
      <c r="I165" s="100"/>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row>
    <row r="166" spans="1:83" s="124" customFormat="1" ht="24">
      <c r="A166" s="101">
        <v>160</v>
      </c>
      <c r="B166" s="116" t="s">
        <v>723</v>
      </c>
      <c r="C166" s="103" t="s">
        <v>18</v>
      </c>
      <c r="D166" s="118">
        <v>4028</v>
      </c>
      <c r="E166" s="116" t="s">
        <v>3</v>
      </c>
      <c r="F166" s="111">
        <v>1697</v>
      </c>
      <c r="G166" s="111"/>
      <c r="H166" s="122"/>
      <c r="I166" s="122"/>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row>
    <row r="167" spans="1:83" s="124" customFormat="1" ht="24">
      <c r="A167" s="97">
        <v>161</v>
      </c>
      <c r="B167" s="116" t="s">
        <v>724</v>
      </c>
      <c r="C167" s="103" t="s">
        <v>18</v>
      </c>
      <c r="D167" s="118">
        <v>4229</v>
      </c>
      <c r="E167" s="116" t="s">
        <v>3</v>
      </c>
      <c r="F167" s="111">
        <v>1782</v>
      </c>
      <c r="G167" s="111"/>
      <c r="H167" s="122">
        <v>891</v>
      </c>
      <c r="I167" s="122"/>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row>
    <row r="168" spans="1:83" s="124" customFormat="1" ht="24">
      <c r="A168" s="101">
        <v>162</v>
      </c>
      <c r="B168" s="116" t="s">
        <v>724</v>
      </c>
      <c r="C168" s="103" t="s">
        <v>18</v>
      </c>
      <c r="D168" s="118">
        <v>4229</v>
      </c>
      <c r="E168" s="116" t="s">
        <v>780</v>
      </c>
      <c r="F168" s="111">
        <v>534</v>
      </c>
      <c r="G168" s="111"/>
      <c r="H168" s="122"/>
      <c r="I168" s="122"/>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row>
    <row r="169" spans="1:83" s="124" customFormat="1" ht="24">
      <c r="A169" s="97">
        <v>163</v>
      </c>
      <c r="B169" s="116" t="s">
        <v>725</v>
      </c>
      <c r="C169" s="103" t="s">
        <v>18</v>
      </c>
      <c r="D169" s="118">
        <v>4335</v>
      </c>
      <c r="E169" s="116" t="s">
        <v>780</v>
      </c>
      <c r="F169" s="111">
        <v>548</v>
      </c>
      <c r="G169" s="111"/>
      <c r="H169" s="122"/>
      <c r="I169" s="122"/>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row>
    <row r="170" spans="1:83" s="124" customFormat="1" ht="24">
      <c r="A170" s="101">
        <v>164</v>
      </c>
      <c r="B170" s="116" t="s">
        <v>725</v>
      </c>
      <c r="C170" s="103" t="s">
        <v>18</v>
      </c>
      <c r="D170" s="118">
        <v>4335</v>
      </c>
      <c r="E170" s="116" t="s">
        <v>3</v>
      </c>
      <c r="F170" s="111">
        <v>1827</v>
      </c>
      <c r="G170" s="111"/>
      <c r="H170" s="122"/>
      <c r="I170" s="122"/>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row>
    <row r="171" spans="1:83" s="124" customFormat="1" ht="24">
      <c r="A171" s="97">
        <v>165</v>
      </c>
      <c r="B171" s="116" t="s">
        <v>726</v>
      </c>
      <c r="C171" s="103" t="s">
        <v>18</v>
      </c>
      <c r="D171" s="118">
        <v>4444</v>
      </c>
      <c r="E171" s="116" t="s">
        <v>780</v>
      </c>
      <c r="F171" s="111">
        <v>562</v>
      </c>
      <c r="G171" s="122"/>
      <c r="H171" s="122">
        <v>936</v>
      </c>
      <c r="I171" s="122"/>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row>
    <row r="172" spans="1:83" s="124" customFormat="1" ht="24">
      <c r="A172" s="101">
        <v>166</v>
      </c>
      <c r="B172" s="116" t="s">
        <v>726</v>
      </c>
      <c r="C172" s="103" t="s">
        <v>18</v>
      </c>
      <c r="D172" s="118">
        <v>4444</v>
      </c>
      <c r="E172" s="116" t="s">
        <v>3</v>
      </c>
      <c r="F172" s="111">
        <v>1766</v>
      </c>
      <c r="G172" s="122"/>
      <c r="H172" s="122"/>
      <c r="I172" s="122"/>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row>
    <row r="173" spans="1:83" s="124" customFormat="1" ht="24">
      <c r="A173" s="97">
        <v>167</v>
      </c>
      <c r="B173" s="116" t="s">
        <v>726</v>
      </c>
      <c r="C173" s="103" t="s">
        <v>18</v>
      </c>
      <c r="D173" s="118">
        <v>4496</v>
      </c>
      <c r="E173" s="116" t="s">
        <v>780</v>
      </c>
      <c r="F173" s="111">
        <v>577</v>
      </c>
      <c r="G173" s="122">
        <v>577</v>
      </c>
      <c r="H173" s="122"/>
      <c r="I173" s="122"/>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row>
    <row r="174" spans="1:83" s="124" customFormat="1" ht="24">
      <c r="A174" s="101">
        <v>168</v>
      </c>
      <c r="B174" s="116" t="s">
        <v>766</v>
      </c>
      <c r="C174" s="103" t="s">
        <v>18</v>
      </c>
      <c r="D174" s="118">
        <v>3273</v>
      </c>
      <c r="E174" s="116" t="s">
        <v>3</v>
      </c>
      <c r="F174" s="111">
        <v>1263</v>
      </c>
      <c r="G174" s="122"/>
      <c r="H174" s="122"/>
      <c r="I174" s="122"/>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row>
    <row r="175" spans="1:83" s="124" customFormat="1" ht="24">
      <c r="A175" s="97">
        <v>169</v>
      </c>
      <c r="B175" s="116" t="s">
        <v>727</v>
      </c>
      <c r="C175" s="103" t="s">
        <v>18</v>
      </c>
      <c r="D175" s="118">
        <v>3519</v>
      </c>
      <c r="E175" s="116" t="s">
        <v>3</v>
      </c>
      <c r="F175" s="111">
        <v>1358</v>
      </c>
      <c r="G175" s="122"/>
      <c r="H175" s="122"/>
      <c r="I175" s="122"/>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row>
    <row r="176" spans="1:83" s="124" customFormat="1" ht="24">
      <c r="A176" s="101">
        <v>170</v>
      </c>
      <c r="B176" s="116" t="s">
        <v>728</v>
      </c>
      <c r="C176" s="103" t="s">
        <v>18</v>
      </c>
      <c r="D176" s="118">
        <v>3695</v>
      </c>
      <c r="E176" s="116" t="s">
        <v>3</v>
      </c>
      <c r="F176" s="111">
        <v>1425</v>
      </c>
      <c r="G176" s="122"/>
      <c r="H176" s="122"/>
      <c r="I176" s="122"/>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row>
    <row r="177" spans="1:83" s="124" customFormat="1" ht="24">
      <c r="A177" s="97">
        <v>171</v>
      </c>
      <c r="B177" s="116" t="s">
        <v>729</v>
      </c>
      <c r="C177" s="103" t="s">
        <v>18</v>
      </c>
      <c r="D177" s="118">
        <v>3880</v>
      </c>
      <c r="E177" s="116" t="s">
        <v>780</v>
      </c>
      <c r="F177" s="111">
        <v>449</v>
      </c>
      <c r="G177" s="122"/>
      <c r="H177" s="122"/>
      <c r="I177" s="122"/>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row>
    <row r="178" spans="1:83" s="124" customFormat="1" ht="24">
      <c r="A178" s="101">
        <v>172</v>
      </c>
      <c r="B178" s="116" t="s">
        <v>730</v>
      </c>
      <c r="C178" s="103" t="s">
        <v>18</v>
      </c>
      <c r="D178" s="118">
        <v>3978</v>
      </c>
      <c r="E178" s="116" t="s">
        <v>780</v>
      </c>
      <c r="F178" s="111">
        <v>460</v>
      </c>
      <c r="G178" s="122"/>
      <c r="H178" s="122"/>
      <c r="I178" s="122"/>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row>
    <row r="179" spans="1:83" s="124" customFormat="1" ht="24">
      <c r="A179" s="97">
        <v>173</v>
      </c>
      <c r="B179" s="116" t="s">
        <v>730</v>
      </c>
      <c r="C179" s="103" t="s">
        <v>18</v>
      </c>
      <c r="D179" s="118">
        <v>3978</v>
      </c>
      <c r="E179" s="116" t="s">
        <v>3</v>
      </c>
      <c r="F179" s="111">
        <v>1534</v>
      </c>
      <c r="G179" s="122"/>
      <c r="H179" s="122"/>
      <c r="I179" s="122">
        <v>460</v>
      </c>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row>
    <row r="180" spans="1:83" s="124" customFormat="1" ht="24">
      <c r="A180" s="101">
        <v>174</v>
      </c>
      <c r="B180" s="116" t="s">
        <v>765</v>
      </c>
      <c r="C180" s="103" t="s">
        <v>18</v>
      </c>
      <c r="D180" s="118">
        <v>4077</v>
      </c>
      <c r="E180" s="116" t="s">
        <v>780</v>
      </c>
      <c r="F180" s="111">
        <v>485</v>
      </c>
      <c r="G180" s="122">
        <v>485</v>
      </c>
      <c r="H180" s="122">
        <v>808</v>
      </c>
      <c r="I180" s="122"/>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row>
    <row r="181" spans="1:83" s="124" customFormat="1" ht="24">
      <c r="A181" s="97">
        <v>175</v>
      </c>
      <c r="B181" s="116" t="s">
        <v>731</v>
      </c>
      <c r="C181" s="103" t="s">
        <v>684</v>
      </c>
      <c r="D181" s="118">
        <v>4023</v>
      </c>
      <c r="E181" s="116" t="s">
        <v>3</v>
      </c>
      <c r="F181" s="111">
        <v>1681</v>
      </c>
      <c r="G181" s="122"/>
      <c r="H181" s="122"/>
      <c r="I181" s="122"/>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row>
    <row r="182" spans="1:83" s="124" customFormat="1" ht="24">
      <c r="A182" s="101">
        <v>176</v>
      </c>
      <c r="B182" s="116" t="s">
        <v>732</v>
      </c>
      <c r="C182" s="103" t="s">
        <v>684</v>
      </c>
      <c r="D182" s="118">
        <v>4228</v>
      </c>
      <c r="E182" s="116" t="s">
        <v>3</v>
      </c>
      <c r="F182" s="111">
        <v>1766</v>
      </c>
      <c r="G182" s="122"/>
      <c r="H182" s="122"/>
      <c r="I182" s="122"/>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row>
    <row r="183" spans="1:83" s="124" customFormat="1" ht="24">
      <c r="A183" s="97">
        <v>177</v>
      </c>
      <c r="B183" s="116" t="s">
        <v>733</v>
      </c>
      <c r="C183" s="125" t="s">
        <v>6</v>
      </c>
      <c r="D183" s="118">
        <v>3924</v>
      </c>
      <c r="E183" s="116" t="s">
        <v>3</v>
      </c>
      <c r="F183" s="111">
        <v>1612</v>
      </c>
      <c r="G183" s="122"/>
      <c r="H183" s="122"/>
      <c r="I183" s="122"/>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row>
    <row r="184" spans="1:83" s="124" customFormat="1" ht="24">
      <c r="A184" s="101">
        <v>178</v>
      </c>
      <c r="B184" s="116" t="s">
        <v>734</v>
      </c>
      <c r="C184" s="125" t="s">
        <v>6</v>
      </c>
      <c r="D184" s="118">
        <v>4022</v>
      </c>
      <c r="E184" s="116" t="s">
        <v>780</v>
      </c>
      <c r="F184" s="111">
        <v>496</v>
      </c>
      <c r="G184" s="122"/>
      <c r="H184" s="122"/>
      <c r="I184" s="122">
        <v>496</v>
      </c>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row>
    <row r="185" spans="1:83" s="124" customFormat="1" ht="24">
      <c r="A185" s="97">
        <v>179</v>
      </c>
      <c r="B185" s="116" t="s">
        <v>734</v>
      </c>
      <c r="C185" s="125" t="s">
        <v>6</v>
      </c>
      <c r="D185" s="118">
        <v>4022</v>
      </c>
      <c r="E185" s="116" t="s">
        <v>780</v>
      </c>
      <c r="F185" s="111">
        <v>496</v>
      </c>
      <c r="G185" s="122"/>
      <c r="H185" s="122"/>
      <c r="I185" s="122"/>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row>
    <row r="186" spans="1:9" s="123" customFormat="1" ht="24">
      <c r="A186" s="101">
        <v>180</v>
      </c>
      <c r="B186" s="116" t="s">
        <v>735</v>
      </c>
      <c r="C186" s="125" t="s">
        <v>6</v>
      </c>
      <c r="D186" s="118">
        <v>4124</v>
      </c>
      <c r="E186" s="116" t="s">
        <v>780</v>
      </c>
      <c r="F186" s="111">
        <v>508</v>
      </c>
      <c r="G186" s="122"/>
      <c r="H186" s="122"/>
      <c r="I186" s="122"/>
    </row>
    <row r="187" spans="1:9" s="123" customFormat="1" ht="24">
      <c r="A187" s="97">
        <v>181</v>
      </c>
      <c r="B187" s="116" t="s">
        <v>735</v>
      </c>
      <c r="C187" s="125" t="s">
        <v>6</v>
      </c>
      <c r="D187" s="118">
        <v>4124</v>
      </c>
      <c r="E187" s="116" t="s">
        <v>3</v>
      </c>
      <c r="F187" s="111">
        <v>1694</v>
      </c>
      <c r="G187" s="122"/>
      <c r="H187" s="122">
        <v>847</v>
      </c>
      <c r="I187" s="122"/>
    </row>
    <row r="188" spans="1:9" s="123" customFormat="1" ht="24">
      <c r="A188" s="101">
        <v>182</v>
      </c>
      <c r="B188" s="116" t="s">
        <v>735</v>
      </c>
      <c r="C188" s="125" t="s">
        <v>6</v>
      </c>
      <c r="D188" s="118">
        <v>4171</v>
      </c>
      <c r="E188" s="116" t="s">
        <v>780</v>
      </c>
      <c r="F188" s="111">
        <v>522</v>
      </c>
      <c r="G188" s="122">
        <v>522</v>
      </c>
      <c r="H188" s="122"/>
      <c r="I188" s="122"/>
    </row>
    <row r="189" spans="1:9" s="123" customFormat="1" ht="24">
      <c r="A189" s="97">
        <v>183</v>
      </c>
      <c r="B189" s="116" t="s">
        <v>736</v>
      </c>
      <c r="C189" s="125" t="s">
        <v>6</v>
      </c>
      <c r="D189" s="118">
        <v>3734</v>
      </c>
      <c r="E189" s="116" t="s">
        <v>780</v>
      </c>
      <c r="F189" s="111">
        <v>436</v>
      </c>
      <c r="G189" s="111"/>
      <c r="H189" s="122"/>
      <c r="I189" s="122">
        <v>436</v>
      </c>
    </row>
    <row r="190" spans="1:9" s="123" customFormat="1" ht="24">
      <c r="A190" s="101">
        <v>184</v>
      </c>
      <c r="B190" s="116" t="s">
        <v>736</v>
      </c>
      <c r="C190" s="125" t="s">
        <v>6</v>
      </c>
      <c r="D190" s="118">
        <v>3734</v>
      </c>
      <c r="E190" s="116" t="s">
        <v>780</v>
      </c>
      <c r="F190" s="111">
        <v>436</v>
      </c>
      <c r="G190" s="111"/>
      <c r="H190" s="122"/>
      <c r="I190" s="122"/>
    </row>
    <row r="191" spans="1:9" s="123" customFormat="1" ht="36">
      <c r="A191" s="97">
        <v>185</v>
      </c>
      <c r="B191" s="116" t="s">
        <v>737</v>
      </c>
      <c r="C191" s="125" t="s">
        <v>19</v>
      </c>
      <c r="D191" s="118">
        <v>3520</v>
      </c>
      <c r="E191" s="116" t="s">
        <v>3</v>
      </c>
      <c r="F191" s="111">
        <v>1347</v>
      </c>
      <c r="G191" s="111"/>
      <c r="H191" s="122"/>
      <c r="I191" s="122">
        <v>404</v>
      </c>
    </row>
    <row r="192" spans="1:83" s="124" customFormat="1" ht="36">
      <c r="A192" s="101">
        <v>186</v>
      </c>
      <c r="B192" s="116" t="s">
        <v>738</v>
      </c>
      <c r="C192" s="125" t="s">
        <v>19</v>
      </c>
      <c r="D192" s="118">
        <v>3697</v>
      </c>
      <c r="E192" s="116" t="s">
        <v>780</v>
      </c>
      <c r="F192" s="111">
        <v>424</v>
      </c>
      <c r="G192" s="111"/>
      <c r="H192" s="122">
        <v>707</v>
      </c>
      <c r="I192" s="122"/>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row>
    <row r="193" spans="1:83" s="124" customFormat="1" ht="36">
      <c r="A193" s="97">
        <v>187</v>
      </c>
      <c r="B193" s="116" t="s">
        <v>738</v>
      </c>
      <c r="C193" s="125" t="s">
        <v>19</v>
      </c>
      <c r="D193" s="118">
        <v>3697</v>
      </c>
      <c r="E193" s="116" t="s">
        <v>3</v>
      </c>
      <c r="F193" s="111">
        <v>1415</v>
      </c>
      <c r="G193" s="111"/>
      <c r="H193" s="122"/>
      <c r="I193" s="122">
        <v>424</v>
      </c>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row>
    <row r="194" spans="1:83" s="124" customFormat="1" ht="36">
      <c r="A194" s="101">
        <v>188</v>
      </c>
      <c r="B194" s="116" t="s">
        <v>739</v>
      </c>
      <c r="C194" s="125" t="s">
        <v>19</v>
      </c>
      <c r="D194" s="118">
        <v>3789</v>
      </c>
      <c r="E194" s="116" t="s">
        <v>780</v>
      </c>
      <c r="F194" s="111">
        <v>435</v>
      </c>
      <c r="G194" s="111"/>
      <c r="H194" s="122">
        <v>725</v>
      </c>
      <c r="I194" s="122"/>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row>
    <row r="195" spans="1:83" s="124" customFormat="1" ht="36">
      <c r="A195" s="97">
        <v>189</v>
      </c>
      <c r="B195" s="116" t="s">
        <v>739</v>
      </c>
      <c r="C195" s="125" t="s">
        <v>19</v>
      </c>
      <c r="D195" s="118">
        <v>3789</v>
      </c>
      <c r="E195" s="116" t="s">
        <v>3</v>
      </c>
      <c r="F195" s="111">
        <v>1450</v>
      </c>
      <c r="G195" s="111"/>
      <c r="H195" s="122">
        <v>725</v>
      </c>
      <c r="I195" s="122"/>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row>
    <row r="196" spans="1:83" s="124" customFormat="1" ht="36">
      <c r="A196" s="101">
        <v>190</v>
      </c>
      <c r="B196" s="116" t="s">
        <v>739</v>
      </c>
      <c r="C196" s="125" t="s">
        <v>19</v>
      </c>
      <c r="D196" s="118">
        <v>3789</v>
      </c>
      <c r="E196" s="116" t="s">
        <v>3</v>
      </c>
      <c r="F196" s="111">
        <v>1450</v>
      </c>
      <c r="G196" s="111"/>
      <c r="H196" s="122"/>
      <c r="I196" s="122">
        <v>435</v>
      </c>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row>
    <row r="197" spans="1:83" s="124" customFormat="1" ht="36">
      <c r="A197" s="97">
        <v>191</v>
      </c>
      <c r="B197" s="116" t="s">
        <v>740</v>
      </c>
      <c r="C197" s="125" t="s">
        <v>19</v>
      </c>
      <c r="D197" s="118">
        <v>3884</v>
      </c>
      <c r="E197" s="116" t="s">
        <v>780</v>
      </c>
      <c r="F197" s="111">
        <v>446</v>
      </c>
      <c r="G197" s="111"/>
      <c r="H197" s="122">
        <v>743</v>
      </c>
      <c r="I197" s="122"/>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row>
    <row r="198" spans="1:83" s="124" customFormat="1" ht="36">
      <c r="A198" s="101">
        <v>192</v>
      </c>
      <c r="B198" s="116" t="s">
        <v>740</v>
      </c>
      <c r="C198" s="125" t="s">
        <v>19</v>
      </c>
      <c r="D198" s="118">
        <v>3884</v>
      </c>
      <c r="E198" s="116" t="s">
        <v>3</v>
      </c>
      <c r="F198" s="111">
        <v>1486</v>
      </c>
      <c r="G198" s="111"/>
      <c r="H198" s="122"/>
      <c r="I198" s="122">
        <v>446</v>
      </c>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row>
    <row r="199" spans="1:83" s="124" customFormat="1" ht="36">
      <c r="A199" s="97">
        <v>193</v>
      </c>
      <c r="B199" s="116" t="s">
        <v>740</v>
      </c>
      <c r="C199" s="125" t="s">
        <v>19</v>
      </c>
      <c r="D199" s="118">
        <v>3884</v>
      </c>
      <c r="E199" s="116" t="s">
        <v>3</v>
      </c>
      <c r="F199" s="111">
        <v>1486</v>
      </c>
      <c r="G199" s="111"/>
      <c r="H199" s="122">
        <v>743</v>
      </c>
      <c r="I199" s="122"/>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row>
    <row r="200" spans="1:83" s="124" customFormat="1" ht="24">
      <c r="A200" s="101">
        <v>194</v>
      </c>
      <c r="B200" s="116" t="s">
        <v>741</v>
      </c>
      <c r="C200" s="125" t="s">
        <v>19</v>
      </c>
      <c r="D200" s="118">
        <v>3189</v>
      </c>
      <c r="E200" s="116" t="s">
        <v>3</v>
      </c>
      <c r="F200" s="111">
        <v>1173</v>
      </c>
      <c r="G200" s="111"/>
      <c r="H200" s="122"/>
      <c r="I200" s="122"/>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row>
    <row r="201" spans="1:83" s="124" customFormat="1" ht="24">
      <c r="A201" s="97">
        <v>195</v>
      </c>
      <c r="B201" s="116" t="s">
        <v>742</v>
      </c>
      <c r="C201" s="125" t="s">
        <v>19</v>
      </c>
      <c r="D201" s="118">
        <v>3349</v>
      </c>
      <c r="E201" s="116" t="s">
        <v>3</v>
      </c>
      <c r="F201" s="111">
        <v>1232</v>
      </c>
      <c r="G201" s="111"/>
      <c r="H201" s="122"/>
      <c r="I201" s="122"/>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row>
    <row r="202" spans="1:83" s="124" customFormat="1" ht="24">
      <c r="A202" s="101">
        <v>196</v>
      </c>
      <c r="B202" s="116" t="s">
        <v>743</v>
      </c>
      <c r="C202" s="125" t="s">
        <v>19</v>
      </c>
      <c r="D202" s="118">
        <v>3516</v>
      </c>
      <c r="E202" s="116" t="s">
        <v>780</v>
      </c>
      <c r="F202" s="111">
        <v>388</v>
      </c>
      <c r="G202" s="111"/>
      <c r="H202" s="122"/>
      <c r="I202" s="122"/>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row>
    <row r="203" spans="1:83" s="124" customFormat="1" ht="24">
      <c r="A203" s="97">
        <v>197</v>
      </c>
      <c r="B203" s="116" t="s">
        <v>743</v>
      </c>
      <c r="C203" s="125" t="s">
        <v>19</v>
      </c>
      <c r="D203" s="118">
        <v>3516</v>
      </c>
      <c r="E203" s="116" t="s">
        <v>3</v>
      </c>
      <c r="F203" s="111">
        <v>1293</v>
      </c>
      <c r="G203" s="111"/>
      <c r="H203" s="122"/>
      <c r="I203" s="122"/>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row>
    <row r="204" spans="1:83" s="124" customFormat="1" ht="24">
      <c r="A204" s="101">
        <v>198</v>
      </c>
      <c r="B204" s="116" t="s">
        <v>744</v>
      </c>
      <c r="C204" s="125" t="s">
        <v>19</v>
      </c>
      <c r="D204" s="118">
        <v>3604</v>
      </c>
      <c r="E204" s="116" t="s">
        <v>3</v>
      </c>
      <c r="F204" s="111">
        <v>1325</v>
      </c>
      <c r="G204" s="122"/>
      <c r="H204" s="122"/>
      <c r="I204" s="122"/>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row>
    <row r="205" spans="1:83" s="124" customFormat="1" ht="24">
      <c r="A205" s="97">
        <v>199</v>
      </c>
      <c r="B205" s="116" t="s">
        <v>744</v>
      </c>
      <c r="C205" s="125" t="s">
        <v>19</v>
      </c>
      <c r="D205" s="118">
        <v>3604</v>
      </c>
      <c r="E205" s="116" t="s">
        <v>780</v>
      </c>
      <c r="F205" s="111">
        <v>398</v>
      </c>
      <c r="G205" s="122"/>
      <c r="H205" s="122"/>
      <c r="I205" s="122"/>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row>
    <row r="206" spans="1:83" s="124" customFormat="1" ht="24">
      <c r="A206" s="101">
        <v>200</v>
      </c>
      <c r="B206" s="116" t="s">
        <v>745</v>
      </c>
      <c r="C206" s="125" t="s">
        <v>19</v>
      </c>
      <c r="D206" s="118">
        <v>3695</v>
      </c>
      <c r="E206" s="116" t="s">
        <v>3</v>
      </c>
      <c r="F206" s="111">
        <v>1359</v>
      </c>
      <c r="G206" s="122"/>
      <c r="H206" s="122"/>
      <c r="I206" s="122">
        <v>408</v>
      </c>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row>
    <row r="207" spans="1:83" s="124" customFormat="1" ht="24">
      <c r="A207" s="97">
        <v>201</v>
      </c>
      <c r="B207" s="116" t="s">
        <v>745</v>
      </c>
      <c r="C207" s="125" t="s">
        <v>19</v>
      </c>
      <c r="D207" s="118">
        <v>3695</v>
      </c>
      <c r="E207" s="116" t="s">
        <v>780</v>
      </c>
      <c r="F207" s="111">
        <v>408</v>
      </c>
      <c r="G207" s="122"/>
      <c r="H207" s="122">
        <v>679</v>
      </c>
      <c r="I207" s="122"/>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row>
    <row r="208" spans="1:83" s="124" customFormat="1" ht="36">
      <c r="A208" s="101">
        <v>202</v>
      </c>
      <c r="B208" s="116" t="s">
        <v>746</v>
      </c>
      <c r="C208" s="125" t="s">
        <v>19</v>
      </c>
      <c r="D208" s="118">
        <v>2756</v>
      </c>
      <c r="E208" s="116" t="s">
        <v>3</v>
      </c>
      <c r="F208" s="111">
        <v>950</v>
      </c>
      <c r="G208" s="111"/>
      <c r="H208" s="122"/>
      <c r="I208" s="122"/>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row>
    <row r="209" spans="1:83" s="124" customFormat="1" ht="24">
      <c r="A209" s="97">
        <v>203</v>
      </c>
      <c r="B209" s="116" t="s">
        <v>747</v>
      </c>
      <c r="C209" s="125" t="s">
        <v>6</v>
      </c>
      <c r="D209" s="118">
        <v>4124</v>
      </c>
      <c r="E209" s="116" t="s">
        <v>3</v>
      </c>
      <c r="F209" s="111">
        <v>1694</v>
      </c>
      <c r="G209" s="111"/>
      <c r="H209" s="122"/>
      <c r="I209" s="122"/>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row>
    <row r="210" spans="1:83" s="124" customFormat="1" ht="24">
      <c r="A210" s="101">
        <v>204</v>
      </c>
      <c r="B210" s="116" t="s">
        <v>747</v>
      </c>
      <c r="C210" s="125" t="s">
        <v>6</v>
      </c>
      <c r="D210" s="118">
        <v>4124</v>
      </c>
      <c r="E210" s="116" t="s">
        <v>780</v>
      </c>
      <c r="F210" s="111">
        <v>508</v>
      </c>
      <c r="G210" s="111"/>
      <c r="H210" s="122">
        <v>847</v>
      </c>
      <c r="I210" s="122"/>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row>
    <row r="211" spans="1:83" s="124" customFormat="1" ht="24">
      <c r="A211" s="97">
        <v>205</v>
      </c>
      <c r="B211" s="116" t="s">
        <v>747</v>
      </c>
      <c r="C211" s="125" t="s">
        <v>6</v>
      </c>
      <c r="D211" s="118">
        <v>4124</v>
      </c>
      <c r="E211" s="116" t="s">
        <v>780</v>
      </c>
      <c r="F211" s="111">
        <v>508</v>
      </c>
      <c r="G211" s="111"/>
      <c r="H211" s="122"/>
      <c r="I211" s="122">
        <v>508</v>
      </c>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row>
    <row r="212" spans="1:83" s="124" customFormat="1" ht="24">
      <c r="A212" s="101">
        <v>206</v>
      </c>
      <c r="B212" s="116" t="s">
        <v>895</v>
      </c>
      <c r="C212" s="125" t="s">
        <v>19</v>
      </c>
      <c r="D212" s="118">
        <v>3664</v>
      </c>
      <c r="E212" s="116" t="s">
        <v>3</v>
      </c>
      <c r="F212" s="111">
        <v>1327</v>
      </c>
      <c r="G212" s="111"/>
      <c r="H212" s="122"/>
      <c r="I212" s="122"/>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row>
    <row r="213" spans="1:83" s="124" customFormat="1" ht="24">
      <c r="A213" s="97">
        <v>207</v>
      </c>
      <c r="B213" s="116" t="s">
        <v>896</v>
      </c>
      <c r="C213" s="103" t="s">
        <v>19</v>
      </c>
      <c r="D213" s="118">
        <v>3190</v>
      </c>
      <c r="E213" s="116" t="s">
        <v>3</v>
      </c>
      <c r="F213" s="111">
        <v>1101</v>
      </c>
      <c r="G213" s="111"/>
      <c r="H213" s="122"/>
      <c r="I213" s="122"/>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row>
    <row r="214" spans="1:83" s="124" customFormat="1" ht="24">
      <c r="A214" s="101">
        <v>208</v>
      </c>
      <c r="B214" s="116" t="s">
        <v>748</v>
      </c>
      <c r="C214" s="125" t="s">
        <v>125</v>
      </c>
      <c r="D214" s="118">
        <v>2726</v>
      </c>
      <c r="E214" s="116" t="s">
        <v>3</v>
      </c>
      <c r="F214" s="111">
        <v>950</v>
      </c>
      <c r="G214" s="111"/>
      <c r="H214" s="122"/>
      <c r="I214" s="122"/>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row>
    <row r="215" spans="1:83" s="124" customFormat="1" ht="24">
      <c r="A215" s="97">
        <v>209</v>
      </c>
      <c r="B215" s="116" t="s">
        <v>749</v>
      </c>
      <c r="C215" s="125" t="s">
        <v>125</v>
      </c>
      <c r="D215" s="118">
        <v>2859</v>
      </c>
      <c r="E215" s="116" t="s">
        <v>3</v>
      </c>
      <c r="F215" s="111">
        <v>950</v>
      </c>
      <c r="G215" s="111"/>
      <c r="H215" s="122">
        <v>475</v>
      </c>
      <c r="I215" s="122"/>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row>
    <row r="216" spans="1:83" s="124" customFormat="1" ht="36" customHeight="1">
      <c r="A216" s="101">
        <v>210</v>
      </c>
      <c r="B216" s="116" t="s">
        <v>750</v>
      </c>
      <c r="C216" s="125" t="s">
        <v>125</v>
      </c>
      <c r="D216" s="118">
        <v>2971</v>
      </c>
      <c r="E216" s="116" t="s">
        <v>3</v>
      </c>
      <c r="F216" s="111">
        <v>967</v>
      </c>
      <c r="G216" s="111"/>
      <c r="H216" s="122">
        <v>483</v>
      </c>
      <c r="I216" s="122"/>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row>
    <row r="217" spans="1:83" s="124" customFormat="1" ht="24">
      <c r="A217" s="97">
        <v>211</v>
      </c>
      <c r="B217" s="116" t="s">
        <v>751</v>
      </c>
      <c r="C217" s="125" t="s">
        <v>125</v>
      </c>
      <c r="D217" s="118">
        <v>3120</v>
      </c>
      <c r="E217" s="116" t="s">
        <v>3</v>
      </c>
      <c r="F217" s="111">
        <v>1015</v>
      </c>
      <c r="G217" s="111"/>
      <c r="H217" s="122"/>
      <c r="I217" s="122">
        <v>305</v>
      </c>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row>
    <row r="218" spans="1:83" s="124" customFormat="1" ht="24">
      <c r="A218" s="101">
        <v>212</v>
      </c>
      <c r="B218" s="116" t="s">
        <v>751</v>
      </c>
      <c r="C218" s="125" t="s">
        <v>125</v>
      </c>
      <c r="D218" s="118">
        <v>3120</v>
      </c>
      <c r="E218" s="116" t="s">
        <v>3</v>
      </c>
      <c r="F218" s="111">
        <v>1015</v>
      </c>
      <c r="G218" s="111"/>
      <c r="H218" s="122">
        <v>508</v>
      </c>
      <c r="I218" s="122"/>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row>
    <row r="219" spans="1:83" s="124" customFormat="1" ht="24">
      <c r="A219" s="97">
        <v>213</v>
      </c>
      <c r="B219" s="116" t="s">
        <v>752</v>
      </c>
      <c r="C219" s="125" t="s">
        <v>125</v>
      </c>
      <c r="D219" s="118">
        <v>3198</v>
      </c>
      <c r="E219" s="116" t="s">
        <v>3</v>
      </c>
      <c r="F219" s="111">
        <v>1040</v>
      </c>
      <c r="G219" s="111"/>
      <c r="H219" s="122">
        <v>520</v>
      </c>
      <c r="I219" s="122"/>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row>
    <row r="220" spans="1:83" s="124" customFormat="1" ht="24">
      <c r="A220" s="101">
        <v>214</v>
      </c>
      <c r="B220" s="116" t="s">
        <v>753</v>
      </c>
      <c r="C220" s="125" t="s">
        <v>125</v>
      </c>
      <c r="D220" s="118">
        <v>3279</v>
      </c>
      <c r="E220" s="116" t="s">
        <v>3</v>
      </c>
      <c r="F220" s="111">
        <v>1067</v>
      </c>
      <c r="G220" s="111"/>
      <c r="H220" s="122"/>
      <c r="I220" s="122">
        <v>320</v>
      </c>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row>
    <row r="221" spans="1:83" s="124" customFormat="1" ht="24">
      <c r="A221" s="97">
        <v>215</v>
      </c>
      <c r="B221" s="116" t="s">
        <v>753</v>
      </c>
      <c r="C221" s="125" t="s">
        <v>125</v>
      </c>
      <c r="D221" s="118">
        <v>3279</v>
      </c>
      <c r="E221" s="116" t="s">
        <v>3</v>
      </c>
      <c r="F221" s="111">
        <v>1067</v>
      </c>
      <c r="G221" s="111"/>
      <c r="H221" s="122">
        <v>533</v>
      </c>
      <c r="I221" s="122"/>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row>
    <row r="222" spans="1:83" s="124" customFormat="1" ht="24">
      <c r="A222" s="101">
        <v>216</v>
      </c>
      <c r="B222" s="116" t="s">
        <v>754</v>
      </c>
      <c r="C222" s="125" t="s">
        <v>125</v>
      </c>
      <c r="D222" s="118">
        <v>2332</v>
      </c>
      <c r="E222" s="116" t="s">
        <v>3</v>
      </c>
      <c r="F222" s="111">
        <v>950</v>
      </c>
      <c r="G222" s="111"/>
      <c r="H222" s="122">
        <v>475</v>
      </c>
      <c r="I222" s="122"/>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row>
    <row r="223" spans="1:83" s="124" customFormat="1" ht="24">
      <c r="A223" s="97">
        <v>217</v>
      </c>
      <c r="B223" s="116" t="s">
        <v>754</v>
      </c>
      <c r="C223" s="125" t="s">
        <v>125</v>
      </c>
      <c r="D223" s="118">
        <v>2332</v>
      </c>
      <c r="E223" s="116" t="s">
        <v>780</v>
      </c>
      <c r="F223" s="111">
        <v>285</v>
      </c>
      <c r="G223" s="111"/>
      <c r="H223" s="122">
        <v>475</v>
      </c>
      <c r="I223" s="122"/>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row>
    <row r="224" spans="1:83" s="124" customFormat="1" ht="24">
      <c r="A224" s="101">
        <v>218</v>
      </c>
      <c r="B224" s="116" t="s">
        <v>755</v>
      </c>
      <c r="C224" s="125" t="s">
        <v>125</v>
      </c>
      <c r="D224" s="118">
        <v>2418</v>
      </c>
      <c r="E224" s="116" t="s">
        <v>3</v>
      </c>
      <c r="F224" s="111">
        <v>967</v>
      </c>
      <c r="G224" s="111"/>
      <c r="H224" s="122">
        <v>483</v>
      </c>
      <c r="I224" s="122"/>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row>
    <row r="225" spans="1:83" s="124" customFormat="1" ht="24">
      <c r="A225" s="97">
        <v>219</v>
      </c>
      <c r="B225" s="116" t="s">
        <v>755</v>
      </c>
      <c r="C225" s="125" t="s">
        <v>125</v>
      </c>
      <c r="D225" s="118">
        <v>2418</v>
      </c>
      <c r="E225" s="116" t="s">
        <v>780</v>
      </c>
      <c r="F225" s="111">
        <v>290</v>
      </c>
      <c r="G225" s="111"/>
      <c r="H225" s="122">
        <v>483</v>
      </c>
      <c r="I225" s="122"/>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row>
    <row r="226" spans="1:83" s="124" customFormat="1" ht="24">
      <c r="A226" s="101">
        <v>220</v>
      </c>
      <c r="B226" s="116" t="s">
        <v>756</v>
      </c>
      <c r="C226" s="125" t="s">
        <v>125</v>
      </c>
      <c r="D226" s="118">
        <v>2540</v>
      </c>
      <c r="E226" s="116" t="s">
        <v>780</v>
      </c>
      <c r="F226" s="111">
        <v>305</v>
      </c>
      <c r="G226" s="111"/>
      <c r="H226" s="122">
        <v>508</v>
      </c>
      <c r="I226" s="122"/>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row>
    <row r="227" spans="1:83" s="124" customFormat="1" ht="24">
      <c r="A227" s="97">
        <v>221</v>
      </c>
      <c r="B227" s="116" t="s">
        <v>756</v>
      </c>
      <c r="C227" s="125" t="s">
        <v>125</v>
      </c>
      <c r="D227" s="118">
        <v>2540</v>
      </c>
      <c r="E227" s="116" t="s">
        <v>3</v>
      </c>
      <c r="F227" s="111">
        <v>1015</v>
      </c>
      <c r="G227" s="111"/>
      <c r="H227" s="122">
        <v>508</v>
      </c>
      <c r="I227" s="122"/>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row>
    <row r="228" spans="1:83" s="124" customFormat="1" ht="24">
      <c r="A228" s="101">
        <v>222</v>
      </c>
      <c r="B228" s="116" t="s">
        <v>757</v>
      </c>
      <c r="C228" s="125" t="s">
        <v>125</v>
      </c>
      <c r="D228" s="118">
        <v>2603</v>
      </c>
      <c r="E228" s="116" t="s">
        <v>3</v>
      </c>
      <c r="F228" s="111">
        <v>1040</v>
      </c>
      <c r="G228" s="111"/>
      <c r="H228" s="122">
        <v>520</v>
      </c>
      <c r="I228" s="122"/>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row>
    <row r="229" spans="1:83" s="124" customFormat="1" ht="24">
      <c r="A229" s="97">
        <v>223</v>
      </c>
      <c r="B229" s="116" t="s">
        <v>757</v>
      </c>
      <c r="C229" s="125" t="s">
        <v>125</v>
      </c>
      <c r="D229" s="118">
        <v>2603</v>
      </c>
      <c r="E229" s="116" t="s">
        <v>780</v>
      </c>
      <c r="F229" s="111">
        <v>312</v>
      </c>
      <c r="G229" s="111"/>
      <c r="H229" s="122">
        <v>520</v>
      </c>
      <c r="I229" s="122"/>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row>
    <row r="230" spans="1:83" s="124" customFormat="1" ht="24">
      <c r="A230" s="101">
        <v>224</v>
      </c>
      <c r="B230" s="116" t="s">
        <v>758</v>
      </c>
      <c r="C230" s="125" t="s">
        <v>125</v>
      </c>
      <c r="D230" s="118">
        <v>2669</v>
      </c>
      <c r="E230" s="116" t="s">
        <v>780</v>
      </c>
      <c r="F230" s="111">
        <v>320</v>
      </c>
      <c r="G230" s="111"/>
      <c r="H230" s="122">
        <v>533</v>
      </c>
      <c r="I230" s="122"/>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row>
    <row r="231" spans="1:83" s="124" customFormat="1" ht="24">
      <c r="A231" s="97">
        <v>225</v>
      </c>
      <c r="B231" s="116" t="s">
        <v>758</v>
      </c>
      <c r="C231" s="125" t="s">
        <v>125</v>
      </c>
      <c r="D231" s="118">
        <v>2669</v>
      </c>
      <c r="E231" s="116" t="s">
        <v>780</v>
      </c>
      <c r="F231" s="111">
        <v>320</v>
      </c>
      <c r="G231" s="111"/>
      <c r="H231" s="122"/>
      <c r="I231" s="122">
        <v>320</v>
      </c>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row>
    <row r="232" spans="1:83" s="124" customFormat="1" ht="24">
      <c r="A232" s="101">
        <v>226</v>
      </c>
      <c r="B232" s="116" t="s">
        <v>758</v>
      </c>
      <c r="C232" s="125" t="s">
        <v>125</v>
      </c>
      <c r="D232" s="118">
        <v>2669</v>
      </c>
      <c r="E232" s="116" t="s">
        <v>3</v>
      </c>
      <c r="F232" s="111">
        <v>1067</v>
      </c>
      <c r="G232" s="111"/>
      <c r="H232" s="122"/>
      <c r="I232" s="122"/>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row>
    <row r="233" spans="1:83" s="127" customFormat="1" ht="24">
      <c r="A233" s="97">
        <v>227</v>
      </c>
      <c r="B233" s="116" t="s">
        <v>782</v>
      </c>
      <c r="C233" s="125" t="s">
        <v>125</v>
      </c>
      <c r="D233" s="118">
        <v>2426</v>
      </c>
      <c r="E233" s="116" t="s">
        <v>780</v>
      </c>
      <c r="F233" s="126">
        <v>285</v>
      </c>
      <c r="G233" s="126"/>
      <c r="H233" s="122"/>
      <c r="I233" s="122"/>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row>
    <row r="234" spans="1:83" s="127" customFormat="1" ht="24">
      <c r="A234" s="101">
        <v>228</v>
      </c>
      <c r="B234" s="116" t="s">
        <v>782</v>
      </c>
      <c r="C234" s="125" t="s">
        <v>125</v>
      </c>
      <c r="D234" s="118">
        <v>2426</v>
      </c>
      <c r="E234" s="116" t="s">
        <v>3</v>
      </c>
      <c r="F234" s="126">
        <v>950</v>
      </c>
      <c r="G234" s="126"/>
      <c r="H234" s="122"/>
      <c r="I234" s="122"/>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row>
    <row r="235" spans="1:83" s="127" customFormat="1" ht="24">
      <c r="A235" s="97">
        <v>229</v>
      </c>
      <c r="B235" s="116" t="s">
        <v>783</v>
      </c>
      <c r="C235" s="125" t="s">
        <v>125</v>
      </c>
      <c r="D235" s="118">
        <v>2536</v>
      </c>
      <c r="E235" s="116" t="s">
        <v>780</v>
      </c>
      <c r="F235" s="126">
        <v>285</v>
      </c>
      <c r="G235" s="126"/>
      <c r="H235" s="122">
        <v>475</v>
      </c>
      <c r="I235" s="122"/>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row>
    <row r="236" spans="1:16" s="124" customFormat="1" ht="24">
      <c r="A236" s="101">
        <v>230</v>
      </c>
      <c r="B236" s="116" t="s">
        <v>784</v>
      </c>
      <c r="C236" s="125" t="s">
        <v>125</v>
      </c>
      <c r="D236" s="118">
        <v>2619</v>
      </c>
      <c r="E236" s="116" t="s">
        <v>3</v>
      </c>
      <c r="F236" s="111">
        <v>953</v>
      </c>
      <c r="G236" s="111"/>
      <c r="H236" s="122"/>
      <c r="I236" s="122"/>
      <c r="J236" s="123"/>
      <c r="K236" s="123"/>
      <c r="L236" s="123"/>
      <c r="M236" s="123"/>
      <c r="N236" s="123"/>
      <c r="O236" s="123"/>
      <c r="P236" s="128"/>
    </row>
    <row r="237" spans="1:16" s="124" customFormat="1" ht="24">
      <c r="A237" s="97">
        <v>231</v>
      </c>
      <c r="B237" s="116" t="s">
        <v>785</v>
      </c>
      <c r="C237" s="125" t="s">
        <v>125</v>
      </c>
      <c r="D237" s="118">
        <v>2778</v>
      </c>
      <c r="E237" s="116" t="s">
        <v>3</v>
      </c>
      <c r="F237" s="111">
        <v>1028</v>
      </c>
      <c r="G237" s="111">
        <v>309</v>
      </c>
      <c r="H237" s="122"/>
      <c r="I237" s="122">
        <v>309</v>
      </c>
      <c r="J237" s="123"/>
      <c r="K237" s="123"/>
      <c r="L237" s="123"/>
      <c r="M237" s="123"/>
      <c r="N237" s="123"/>
      <c r="O237" s="123"/>
      <c r="P237" s="128"/>
    </row>
    <row r="238" spans="1:16" s="124" customFormat="1" ht="24">
      <c r="A238" s="101">
        <v>232</v>
      </c>
      <c r="B238" s="116" t="s">
        <v>785</v>
      </c>
      <c r="C238" s="125" t="s">
        <v>125</v>
      </c>
      <c r="D238" s="118">
        <v>2750</v>
      </c>
      <c r="E238" s="116" t="s">
        <v>3</v>
      </c>
      <c r="F238" s="111">
        <v>1000</v>
      </c>
      <c r="G238" s="111"/>
      <c r="H238" s="122">
        <v>500</v>
      </c>
      <c r="I238" s="122"/>
      <c r="J238" s="123"/>
      <c r="K238" s="123"/>
      <c r="L238" s="123"/>
      <c r="M238" s="123"/>
      <c r="N238" s="123"/>
      <c r="O238" s="123"/>
      <c r="P238" s="128"/>
    </row>
    <row r="239" spans="1:16" s="124" customFormat="1" ht="24">
      <c r="A239" s="97">
        <v>233</v>
      </c>
      <c r="B239" s="116" t="s">
        <v>786</v>
      </c>
      <c r="C239" s="125" t="s">
        <v>125</v>
      </c>
      <c r="D239" s="118">
        <v>2818</v>
      </c>
      <c r="E239" s="116" t="s">
        <v>3</v>
      </c>
      <c r="F239" s="111">
        <v>1025</v>
      </c>
      <c r="G239" s="111"/>
      <c r="H239" s="122">
        <v>513</v>
      </c>
      <c r="I239" s="122"/>
      <c r="J239" s="123"/>
      <c r="K239" s="123"/>
      <c r="L239" s="123"/>
      <c r="M239" s="123"/>
      <c r="N239" s="123"/>
      <c r="O239" s="123"/>
      <c r="P239" s="128"/>
    </row>
    <row r="240" spans="1:16" s="124" customFormat="1" ht="24">
      <c r="A240" s="101">
        <v>234</v>
      </c>
      <c r="B240" s="116" t="s">
        <v>786</v>
      </c>
      <c r="C240" s="125" t="s">
        <v>125</v>
      </c>
      <c r="D240" s="118">
        <v>2818</v>
      </c>
      <c r="E240" s="116" t="s">
        <v>3</v>
      </c>
      <c r="F240" s="111">
        <v>1025</v>
      </c>
      <c r="G240" s="111"/>
      <c r="H240" s="122"/>
      <c r="I240" s="122">
        <v>308</v>
      </c>
      <c r="J240" s="123"/>
      <c r="K240" s="123"/>
      <c r="L240" s="123"/>
      <c r="M240" s="123"/>
      <c r="N240" s="123"/>
      <c r="O240" s="123"/>
      <c r="P240" s="128"/>
    </row>
    <row r="241" spans="1:16" s="124" customFormat="1" ht="24">
      <c r="A241" s="97">
        <v>235</v>
      </c>
      <c r="B241" s="116" t="s">
        <v>787</v>
      </c>
      <c r="C241" s="125" t="s">
        <v>125</v>
      </c>
      <c r="D241" s="118">
        <v>2890</v>
      </c>
      <c r="E241" s="116" t="s">
        <v>780</v>
      </c>
      <c r="F241" s="111">
        <v>315</v>
      </c>
      <c r="G241" s="111"/>
      <c r="H241" s="122"/>
      <c r="I241" s="122"/>
      <c r="J241" s="123"/>
      <c r="K241" s="123"/>
      <c r="L241" s="123"/>
      <c r="M241" s="123"/>
      <c r="N241" s="123"/>
      <c r="O241" s="123"/>
      <c r="P241" s="128"/>
    </row>
    <row r="242" spans="1:16" s="124" customFormat="1" ht="24">
      <c r="A242" s="101">
        <v>236</v>
      </c>
      <c r="B242" s="116" t="s">
        <v>787</v>
      </c>
      <c r="C242" s="125" t="s">
        <v>125</v>
      </c>
      <c r="D242" s="118">
        <v>2890</v>
      </c>
      <c r="E242" s="116" t="s">
        <v>3</v>
      </c>
      <c r="F242" s="111">
        <v>1051</v>
      </c>
      <c r="G242" s="111"/>
      <c r="H242" s="122"/>
      <c r="I242" s="122">
        <v>315</v>
      </c>
      <c r="J242" s="123"/>
      <c r="K242" s="123"/>
      <c r="L242" s="123"/>
      <c r="M242" s="123"/>
      <c r="N242" s="123"/>
      <c r="O242" s="123"/>
      <c r="P242" s="128"/>
    </row>
    <row r="243" spans="1:16" s="124" customFormat="1" ht="24">
      <c r="A243" s="97">
        <v>237</v>
      </c>
      <c r="B243" s="116" t="s">
        <v>787</v>
      </c>
      <c r="C243" s="125" t="s">
        <v>125</v>
      </c>
      <c r="D243" s="118">
        <v>2890</v>
      </c>
      <c r="E243" s="116" t="s">
        <v>3</v>
      </c>
      <c r="F243" s="111">
        <v>1051</v>
      </c>
      <c r="G243" s="111"/>
      <c r="H243" s="122">
        <v>526</v>
      </c>
      <c r="I243" s="122"/>
      <c r="J243" s="123"/>
      <c r="K243" s="123"/>
      <c r="L243" s="123"/>
      <c r="M243" s="123"/>
      <c r="N243" s="123"/>
      <c r="O243" s="123"/>
      <c r="P243" s="128"/>
    </row>
    <row r="244" spans="1:83" s="130" customFormat="1" ht="24">
      <c r="A244" s="101">
        <v>238</v>
      </c>
      <c r="B244" s="129" t="s">
        <v>768</v>
      </c>
      <c r="C244" s="125" t="s">
        <v>18</v>
      </c>
      <c r="D244" s="118">
        <v>15256</v>
      </c>
      <c r="E244" s="116" t="s">
        <v>3</v>
      </c>
      <c r="F244" s="111">
        <v>2549</v>
      </c>
      <c r="G244" s="111"/>
      <c r="H244" s="122"/>
      <c r="I244" s="122"/>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row>
    <row r="245" spans="1:83" s="130" customFormat="1" ht="24">
      <c r="A245" s="97">
        <v>239</v>
      </c>
      <c r="B245" s="129" t="s">
        <v>762</v>
      </c>
      <c r="C245" s="125" t="s">
        <v>18</v>
      </c>
      <c r="D245" s="118">
        <v>7628</v>
      </c>
      <c r="E245" s="116" t="s">
        <v>780</v>
      </c>
      <c r="F245" s="111">
        <v>382</v>
      </c>
      <c r="G245" s="111"/>
      <c r="H245" s="122"/>
      <c r="I245" s="122"/>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row>
    <row r="246" spans="1:83" s="130" customFormat="1" ht="24">
      <c r="A246" s="101">
        <v>240</v>
      </c>
      <c r="B246" s="129" t="s">
        <v>762</v>
      </c>
      <c r="C246" s="125" t="s">
        <v>18</v>
      </c>
      <c r="D246" s="118">
        <v>7628</v>
      </c>
      <c r="E246" s="116" t="s">
        <v>3</v>
      </c>
      <c r="F246" s="111">
        <v>1275</v>
      </c>
      <c r="G246" s="111"/>
      <c r="H246" s="122"/>
      <c r="I246" s="122"/>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row>
    <row r="247" spans="1:83" s="124" customFormat="1" ht="24">
      <c r="A247" s="97">
        <v>241</v>
      </c>
      <c r="B247" s="129" t="s">
        <v>790</v>
      </c>
      <c r="C247" s="131" t="s">
        <v>18</v>
      </c>
      <c r="D247" s="118">
        <v>6042</v>
      </c>
      <c r="E247" s="116" t="s">
        <v>780</v>
      </c>
      <c r="F247" s="111">
        <v>342</v>
      </c>
      <c r="G247" s="111"/>
      <c r="H247" s="122"/>
      <c r="I247" s="122"/>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row>
    <row r="248" spans="1:83" s="124" customFormat="1" ht="24">
      <c r="A248" s="101">
        <v>242</v>
      </c>
      <c r="B248" s="129" t="s">
        <v>790</v>
      </c>
      <c r="C248" s="131" t="s">
        <v>18</v>
      </c>
      <c r="D248" s="118">
        <v>6042</v>
      </c>
      <c r="E248" s="116" t="s">
        <v>3</v>
      </c>
      <c r="F248" s="111">
        <v>1110</v>
      </c>
      <c r="G248" s="111"/>
      <c r="H248" s="122"/>
      <c r="I248" s="122"/>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row>
    <row r="249" spans="1:83" s="124" customFormat="1" ht="24">
      <c r="A249" s="97">
        <v>243</v>
      </c>
      <c r="B249" s="129" t="s">
        <v>791</v>
      </c>
      <c r="C249" s="131" t="s">
        <v>18</v>
      </c>
      <c r="D249" s="118">
        <v>5476</v>
      </c>
      <c r="E249" s="116" t="s">
        <v>3</v>
      </c>
      <c r="F249" s="111">
        <v>1007</v>
      </c>
      <c r="G249" s="111"/>
      <c r="H249" s="122"/>
      <c r="I249" s="122"/>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row>
    <row r="250" spans="1:83" s="124" customFormat="1" ht="24">
      <c r="A250" s="101">
        <v>244</v>
      </c>
      <c r="B250" s="129" t="s">
        <v>763</v>
      </c>
      <c r="C250" s="131" t="s">
        <v>18</v>
      </c>
      <c r="D250" s="118">
        <v>3907</v>
      </c>
      <c r="E250" s="116" t="s">
        <v>780</v>
      </c>
      <c r="F250" s="111">
        <v>276</v>
      </c>
      <c r="G250" s="111"/>
      <c r="H250" s="122"/>
      <c r="I250" s="122"/>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row>
    <row r="251" spans="1:83" s="124" customFormat="1" ht="24">
      <c r="A251" s="97">
        <v>245</v>
      </c>
      <c r="B251" s="129" t="s">
        <v>763</v>
      </c>
      <c r="C251" s="131" t="s">
        <v>18</v>
      </c>
      <c r="D251" s="118">
        <v>3907</v>
      </c>
      <c r="E251" s="116" t="s">
        <v>3</v>
      </c>
      <c r="F251" s="111">
        <v>922</v>
      </c>
      <c r="G251" s="111"/>
      <c r="H251" s="122"/>
      <c r="I251" s="122"/>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row>
    <row r="252" spans="1:83" s="124" customFormat="1" ht="24">
      <c r="A252" s="101">
        <v>246</v>
      </c>
      <c r="B252" s="129" t="s">
        <v>759</v>
      </c>
      <c r="C252" s="125" t="s">
        <v>18</v>
      </c>
      <c r="D252" s="118">
        <v>5016</v>
      </c>
      <c r="E252" s="116" t="s">
        <v>3</v>
      </c>
      <c r="F252" s="111">
        <v>1827</v>
      </c>
      <c r="G252" s="111"/>
      <c r="H252" s="122"/>
      <c r="I252" s="122"/>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row>
    <row r="253" spans="1:83" s="124" customFormat="1" ht="24">
      <c r="A253" s="97">
        <v>247</v>
      </c>
      <c r="B253" s="129" t="s">
        <v>759</v>
      </c>
      <c r="C253" s="125" t="s">
        <v>684</v>
      </c>
      <c r="D253" s="118">
        <v>4801</v>
      </c>
      <c r="E253" s="116" t="s">
        <v>780</v>
      </c>
      <c r="F253" s="111">
        <v>517</v>
      </c>
      <c r="G253" s="111"/>
      <c r="H253" s="122"/>
      <c r="I253" s="122"/>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row>
    <row r="254" spans="1:83" s="124" customFormat="1" ht="24">
      <c r="A254" s="101">
        <v>248</v>
      </c>
      <c r="B254" s="129" t="s">
        <v>759</v>
      </c>
      <c r="C254" s="125" t="s">
        <v>684</v>
      </c>
      <c r="D254" s="118">
        <v>4801</v>
      </c>
      <c r="E254" s="116" t="s">
        <v>3</v>
      </c>
      <c r="F254" s="111">
        <v>1723</v>
      </c>
      <c r="G254" s="111"/>
      <c r="H254" s="122"/>
      <c r="I254" s="122"/>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row>
    <row r="255" spans="1:83" s="124" customFormat="1" ht="24">
      <c r="A255" s="97">
        <v>249</v>
      </c>
      <c r="B255" s="129" t="s">
        <v>897</v>
      </c>
      <c r="C255" s="125" t="s">
        <v>6</v>
      </c>
      <c r="D255" s="118">
        <v>4403</v>
      </c>
      <c r="E255" s="116" t="s">
        <v>3</v>
      </c>
      <c r="F255" s="111">
        <v>1535</v>
      </c>
      <c r="G255" s="111"/>
      <c r="H255" s="122"/>
      <c r="I255" s="122">
        <v>660</v>
      </c>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row>
    <row r="256" spans="1:83" s="124" customFormat="1" ht="24">
      <c r="A256" s="101">
        <v>250</v>
      </c>
      <c r="B256" s="129" t="s">
        <v>898</v>
      </c>
      <c r="C256" s="125" t="s">
        <v>6</v>
      </c>
      <c r="D256" s="118">
        <v>4624</v>
      </c>
      <c r="E256" s="116" t="s">
        <v>3</v>
      </c>
      <c r="F256" s="111">
        <v>1612</v>
      </c>
      <c r="G256" s="111"/>
      <c r="H256" s="122"/>
      <c r="I256" s="122">
        <v>694</v>
      </c>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row>
    <row r="257" spans="1:83" s="124" customFormat="1" ht="24">
      <c r="A257" s="97">
        <v>251</v>
      </c>
      <c r="B257" s="129" t="s">
        <v>898</v>
      </c>
      <c r="C257" s="125" t="s">
        <v>6</v>
      </c>
      <c r="D257" s="118">
        <v>4624</v>
      </c>
      <c r="E257" s="116" t="s">
        <v>780</v>
      </c>
      <c r="F257" s="111">
        <v>484</v>
      </c>
      <c r="G257" s="111"/>
      <c r="H257" s="122"/>
      <c r="I257" s="122"/>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row>
    <row r="258" spans="1:83" s="124" customFormat="1" ht="24">
      <c r="A258" s="101">
        <v>252</v>
      </c>
      <c r="B258" s="129" t="s">
        <v>899</v>
      </c>
      <c r="C258" s="125" t="s">
        <v>6</v>
      </c>
      <c r="D258" s="118">
        <v>4740</v>
      </c>
      <c r="E258" s="116" t="s">
        <v>3</v>
      </c>
      <c r="F258" s="111">
        <v>1652</v>
      </c>
      <c r="G258" s="111"/>
      <c r="H258" s="122"/>
      <c r="I258" s="122">
        <v>711</v>
      </c>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row>
    <row r="259" spans="1:83" s="124" customFormat="1" ht="24">
      <c r="A259" s="97">
        <v>253</v>
      </c>
      <c r="B259" s="129" t="s">
        <v>899</v>
      </c>
      <c r="C259" s="125" t="s">
        <v>6</v>
      </c>
      <c r="D259" s="118">
        <v>4740</v>
      </c>
      <c r="E259" s="116" t="s">
        <v>780</v>
      </c>
      <c r="F259" s="111">
        <v>496</v>
      </c>
      <c r="G259" s="111"/>
      <c r="H259" s="122"/>
      <c r="I259" s="122"/>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row>
    <row r="260" spans="1:83" s="124" customFormat="1" ht="24">
      <c r="A260" s="101">
        <v>254</v>
      </c>
      <c r="B260" s="129" t="s">
        <v>900</v>
      </c>
      <c r="C260" s="125" t="s">
        <v>6</v>
      </c>
      <c r="D260" s="118">
        <v>4859</v>
      </c>
      <c r="E260" s="116" t="s">
        <v>780</v>
      </c>
      <c r="F260" s="111">
        <v>508</v>
      </c>
      <c r="G260" s="111"/>
      <c r="H260" s="122"/>
      <c r="I260" s="122"/>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row>
    <row r="261" spans="1:83" s="124" customFormat="1" ht="24">
      <c r="A261" s="97">
        <v>255</v>
      </c>
      <c r="B261" s="129" t="s">
        <v>900</v>
      </c>
      <c r="C261" s="125" t="s">
        <v>6</v>
      </c>
      <c r="D261" s="118">
        <v>4859</v>
      </c>
      <c r="E261" s="116" t="s">
        <v>3</v>
      </c>
      <c r="F261" s="111">
        <v>1694</v>
      </c>
      <c r="G261" s="111"/>
      <c r="H261" s="122"/>
      <c r="I261" s="122">
        <v>729</v>
      </c>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row>
    <row r="262" spans="1:83" s="124" customFormat="1" ht="24">
      <c r="A262" s="101">
        <v>256</v>
      </c>
      <c r="B262" s="129" t="s">
        <v>901</v>
      </c>
      <c r="C262" s="125" t="s">
        <v>6</v>
      </c>
      <c r="D262" s="118">
        <v>3850</v>
      </c>
      <c r="E262" s="116" t="s">
        <v>3</v>
      </c>
      <c r="F262" s="111">
        <v>1225</v>
      </c>
      <c r="G262" s="111"/>
      <c r="H262" s="122"/>
      <c r="I262" s="122"/>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row>
    <row r="263" spans="1:83" s="124" customFormat="1" ht="24">
      <c r="A263" s="97">
        <v>257</v>
      </c>
      <c r="B263" s="129" t="s">
        <v>902</v>
      </c>
      <c r="C263" s="125" t="s">
        <v>6</v>
      </c>
      <c r="D263" s="118">
        <v>4139</v>
      </c>
      <c r="E263" s="116" t="s">
        <v>3</v>
      </c>
      <c r="F263" s="111">
        <v>1317</v>
      </c>
      <c r="G263" s="111"/>
      <c r="H263" s="122"/>
      <c r="I263" s="122">
        <v>621</v>
      </c>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row>
    <row r="264" spans="1:83" s="124" customFormat="1" ht="24">
      <c r="A264" s="101">
        <v>258</v>
      </c>
      <c r="B264" s="129" t="s">
        <v>902</v>
      </c>
      <c r="C264" s="125" t="s">
        <v>6</v>
      </c>
      <c r="D264" s="118">
        <v>4139</v>
      </c>
      <c r="E264" s="116" t="s">
        <v>3</v>
      </c>
      <c r="F264" s="111">
        <v>1354</v>
      </c>
      <c r="G264" s="111">
        <v>621</v>
      </c>
      <c r="H264" s="122"/>
      <c r="I264" s="122"/>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row>
    <row r="265" spans="1:83" s="124" customFormat="1" ht="24">
      <c r="A265" s="97">
        <v>259</v>
      </c>
      <c r="B265" s="129" t="s">
        <v>903</v>
      </c>
      <c r="C265" s="125" t="s">
        <v>6</v>
      </c>
      <c r="D265" s="118">
        <v>4346</v>
      </c>
      <c r="E265" s="116" t="s">
        <v>3</v>
      </c>
      <c r="F265" s="111">
        <v>1422</v>
      </c>
      <c r="G265" s="111">
        <v>652</v>
      </c>
      <c r="H265" s="122"/>
      <c r="I265" s="122">
        <v>652</v>
      </c>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row>
    <row r="266" spans="1:83" s="124" customFormat="1" ht="24">
      <c r="A266" s="101">
        <v>260</v>
      </c>
      <c r="B266" s="129" t="s">
        <v>903</v>
      </c>
      <c r="C266" s="125" t="s">
        <v>6</v>
      </c>
      <c r="D266" s="118">
        <v>4346</v>
      </c>
      <c r="E266" s="116" t="s">
        <v>3</v>
      </c>
      <c r="F266" s="111">
        <v>1383</v>
      </c>
      <c r="G266" s="111"/>
      <c r="H266" s="122"/>
      <c r="I266" s="122"/>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row>
    <row r="267" spans="1:83" s="124" customFormat="1" ht="24">
      <c r="A267" s="97">
        <v>261</v>
      </c>
      <c r="B267" s="129" t="s">
        <v>904</v>
      </c>
      <c r="C267" s="125" t="s">
        <v>6</v>
      </c>
      <c r="D267" s="118">
        <v>4564</v>
      </c>
      <c r="E267" s="116" t="s">
        <v>3</v>
      </c>
      <c r="F267" s="111">
        <v>1452</v>
      </c>
      <c r="G267" s="111"/>
      <c r="H267" s="122"/>
      <c r="I267" s="122"/>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row>
    <row r="268" spans="1:83" s="124" customFormat="1" ht="24">
      <c r="A268" s="101">
        <v>262</v>
      </c>
      <c r="B268" s="129" t="s">
        <v>905</v>
      </c>
      <c r="C268" s="125" t="s">
        <v>6</v>
      </c>
      <c r="D268" s="118">
        <v>4679</v>
      </c>
      <c r="E268" s="116" t="s">
        <v>3</v>
      </c>
      <c r="F268" s="111">
        <v>1489</v>
      </c>
      <c r="G268" s="111"/>
      <c r="H268" s="122"/>
      <c r="I268" s="122">
        <v>702</v>
      </c>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row>
    <row r="269" spans="1:83" s="124" customFormat="1" ht="24">
      <c r="A269" s="97">
        <v>263</v>
      </c>
      <c r="B269" s="129" t="s">
        <v>906</v>
      </c>
      <c r="C269" s="125" t="s">
        <v>6</v>
      </c>
      <c r="D269" s="118">
        <v>4796</v>
      </c>
      <c r="E269" s="116" t="s">
        <v>780</v>
      </c>
      <c r="F269" s="111">
        <v>458</v>
      </c>
      <c r="G269" s="111"/>
      <c r="H269" s="122"/>
      <c r="I269" s="122"/>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row>
    <row r="270" spans="1:83" s="124" customFormat="1" ht="24">
      <c r="A270" s="101">
        <v>264</v>
      </c>
      <c r="B270" s="129" t="s">
        <v>906</v>
      </c>
      <c r="C270" s="125" t="s">
        <v>6</v>
      </c>
      <c r="D270" s="118">
        <v>4796</v>
      </c>
      <c r="E270" s="116" t="s">
        <v>3</v>
      </c>
      <c r="F270" s="111">
        <v>1526</v>
      </c>
      <c r="G270" s="111"/>
      <c r="H270" s="122"/>
      <c r="I270" s="122">
        <v>719</v>
      </c>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row>
    <row r="271" spans="1:83" s="124" customFormat="1" ht="24">
      <c r="A271" s="97">
        <v>265</v>
      </c>
      <c r="B271" s="129" t="s">
        <v>930</v>
      </c>
      <c r="C271" s="125" t="s">
        <v>6</v>
      </c>
      <c r="D271" s="118">
        <v>3750</v>
      </c>
      <c r="E271" s="116" t="s">
        <v>3</v>
      </c>
      <c r="F271" s="111">
        <v>969</v>
      </c>
      <c r="G271" s="111"/>
      <c r="H271" s="122"/>
      <c r="I271" s="122"/>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row>
    <row r="272" spans="1:83" s="124" customFormat="1" ht="24">
      <c r="A272" s="101">
        <v>266</v>
      </c>
      <c r="B272" s="129" t="s">
        <v>931</v>
      </c>
      <c r="C272" s="125" t="s">
        <v>6</v>
      </c>
      <c r="D272" s="118">
        <v>4032</v>
      </c>
      <c r="E272" s="116" t="s">
        <v>3</v>
      </c>
      <c r="F272" s="111">
        <v>1042</v>
      </c>
      <c r="G272" s="111"/>
      <c r="H272" s="122"/>
      <c r="I272" s="122"/>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row>
    <row r="273" spans="1:106" ht="59.25" customHeight="1">
      <c r="A273" s="132" t="s">
        <v>8</v>
      </c>
      <c r="B273" s="132" t="s">
        <v>692</v>
      </c>
      <c r="C273" s="132" t="s">
        <v>693</v>
      </c>
      <c r="D273" s="132" t="s">
        <v>694</v>
      </c>
      <c r="E273" s="132" t="s">
        <v>769</v>
      </c>
      <c r="F273" s="132" t="s">
        <v>0</v>
      </c>
      <c r="G273" s="132" t="s">
        <v>2</v>
      </c>
      <c r="H273" s="132" t="s">
        <v>1</v>
      </c>
      <c r="I273" s="132" t="s">
        <v>929</v>
      </c>
      <c r="J273" s="133"/>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c r="CG273" s="134"/>
      <c r="CH273" s="134"/>
      <c r="CI273" s="134"/>
      <c r="CJ273" s="134"/>
      <c r="CK273" s="134"/>
      <c r="CL273" s="134"/>
      <c r="CM273" s="134"/>
      <c r="CN273" s="134"/>
      <c r="CO273" s="134"/>
      <c r="CP273" s="134"/>
      <c r="CQ273" s="134"/>
      <c r="CR273" s="134"/>
      <c r="CS273" s="134"/>
      <c r="CT273" s="134"/>
      <c r="CU273" s="134"/>
      <c r="CV273" s="134"/>
      <c r="CW273" s="134"/>
      <c r="CX273" s="134"/>
      <c r="CY273" s="134"/>
      <c r="CZ273" s="134"/>
      <c r="DA273" s="134"/>
      <c r="DB273" s="134"/>
    </row>
    <row r="274" spans="1:106" s="139" customFormat="1" ht="37.5" customHeight="1">
      <c r="A274" s="135">
        <v>1</v>
      </c>
      <c r="B274" s="136" t="s">
        <v>918</v>
      </c>
      <c r="C274" s="135" t="s">
        <v>7</v>
      </c>
      <c r="D274" s="137">
        <v>2771</v>
      </c>
      <c r="E274" s="137">
        <v>338</v>
      </c>
      <c r="F274" s="135" t="s">
        <v>5</v>
      </c>
      <c r="G274" s="135"/>
      <c r="H274" s="135"/>
      <c r="I274" s="135"/>
      <c r="J274" s="138"/>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34"/>
      <c r="BJ274" s="134"/>
      <c r="BK274" s="134"/>
      <c r="BL274" s="134"/>
      <c r="BM274" s="134"/>
      <c r="BN274" s="134"/>
      <c r="BO274" s="134"/>
      <c r="BP274" s="134"/>
      <c r="BQ274" s="134"/>
      <c r="BR274" s="134"/>
      <c r="BS274" s="134"/>
      <c r="BT274" s="134"/>
      <c r="BU274" s="134"/>
      <c r="BV274" s="134"/>
      <c r="BW274" s="134"/>
      <c r="BX274" s="134"/>
      <c r="BY274" s="134"/>
      <c r="BZ274" s="134"/>
      <c r="CA274" s="134"/>
      <c r="CB274" s="134"/>
      <c r="CC274" s="134"/>
      <c r="CD274" s="134"/>
      <c r="CE274" s="134"/>
      <c r="CF274" s="134"/>
      <c r="CG274" s="134"/>
      <c r="CH274" s="134"/>
      <c r="CI274" s="134"/>
      <c r="CJ274" s="134"/>
      <c r="CK274" s="134"/>
      <c r="CL274" s="134"/>
      <c r="CM274" s="134"/>
      <c r="CN274" s="134"/>
      <c r="CO274" s="134"/>
      <c r="CP274" s="134"/>
      <c r="CQ274" s="134"/>
      <c r="CR274" s="134"/>
      <c r="CS274" s="134"/>
      <c r="CT274" s="134"/>
      <c r="CU274" s="134"/>
      <c r="CV274" s="134"/>
      <c r="CW274" s="134"/>
      <c r="CX274" s="134"/>
      <c r="CY274" s="134"/>
      <c r="CZ274" s="134"/>
      <c r="DA274" s="134"/>
      <c r="DB274" s="134"/>
    </row>
    <row r="275" spans="1:106" s="139" customFormat="1" ht="37.5" customHeight="1">
      <c r="A275" s="135">
        <v>2</v>
      </c>
      <c r="B275" s="136" t="s">
        <v>919</v>
      </c>
      <c r="C275" s="135" t="s">
        <v>7</v>
      </c>
      <c r="D275" s="137">
        <v>2703</v>
      </c>
      <c r="E275" s="137">
        <v>330</v>
      </c>
      <c r="F275" s="135" t="s">
        <v>5</v>
      </c>
      <c r="G275" s="135"/>
      <c r="H275" s="135"/>
      <c r="I275" s="135"/>
      <c r="J275" s="138"/>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34"/>
      <c r="BK275" s="134"/>
      <c r="BL275" s="134"/>
      <c r="BM275" s="134"/>
      <c r="BN275" s="134"/>
      <c r="BO275" s="134"/>
      <c r="BP275" s="134"/>
      <c r="BQ275" s="134"/>
      <c r="BR275" s="134"/>
      <c r="BS275" s="134"/>
      <c r="BT275" s="134"/>
      <c r="BU275" s="134"/>
      <c r="BV275" s="134"/>
      <c r="BW275" s="134"/>
      <c r="BX275" s="134"/>
      <c r="BY275" s="134"/>
      <c r="BZ275" s="134"/>
      <c r="CA275" s="134"/>
      <c r="CB275" s="134"/>
      <c r="CC275" s="134"/>
      <c r="CD275" s="134"/>
      <c r="CE275" s="134"/>
      <c r="CF275" s="134"/>
      <c r="CG275" s="134"/>
      <c r="CH275" s="134"/>
      <c r="CI275" s="134"/>
      <c r="CJ275" s="134"/>
      <c r="CK275" s="134"/>
      <c r="CL275" s="134"/>
      <c r="CM275" s="134"/>
      <c r="CN275" s="134"/>
      <c r="CO275" s="134"/>
      <c r="CP275" s="134"/>
      <c r="CQ275" s="134"/>
      <c r="CR275" s="134"/>
      <c r="CS275" s="134"/>
      <c r="CT275" s="134"/>
      <c r="CU275" s="134"/>
      <c r="CV275" s="134"/>
      <c r="CW275" s="134"/>
      <c r="CX275" s="134"/>
      <c r="CY275" s="134"/>
      <c r="CZ275" s="134"/>
      <c r="DA275" s="134"/>
      <c r="DB275" s="134"/>
    </row>
    <row r="276" spans="1:106" s="139" customFormat="1" ht="37.5" customHeight="1">
      <c r="A276" s="140">
        <v>3</v>
      </c>
      <c r="B276" s="136" t="s">
        <v>920</v>
      </c>
      <c r="C276" s="135" t="s">
        <v>7</v>
      </c>
      <c r="D276" s="137">
        <v>2637</v>
      </c>
      <c r="E276" s="137">
        <v>321</v>
      </c>
      <c r="F276" s="135" t="s">
        <v>5</v>
      </c>
      <c r="G276" s="135"/>
      <c r="H276" s="135"/>
      <c r="I276" s="135"/>
      <c r="J276" s="138"/>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c r="CG276" s="134"/>
      <c r="CH276" s="134"/>
      <c r="CI276" s="134"/>
      <c r="CJ276" s="134"/>
      <c r="CK276" s="134"/>
      <c r="CL276" s="134"/>
      <c r="CM276" s="134"/>
      <c r="CN276" s="134"/>
      <c r="CO276" s="134"/>
      <c r="CP276" s="134"/>
      <c r="CQ276" s="134"/>
      <c r="CR276" s="134"/>
      <c r="CS276" s="134"/>
      <c r="CT276" s="134"/>
      <c r="CU276" s="134"/>
      <c r="CV276" s="134"/>
      <c r="CW276" s="134"/>
      <c r="CX276" s="134"/>
      <c r="CY276" s="134"/>
      <c r="CZ276" s="134"/>
      <c r="DA276" s="134"/>
      <c r="DB276" s="134"/>
    </row>
    <row r="277" spans="1:106" s="139" customFormat="1" ht="37.5" customHeight="1">
      <c r="A277" s="135">
        <v>4</v>
      </c>
      <c r="B277" s="136" t="s">
        <v>921</v>
      </c>
      <c r="C277" s="135" t="s">
        <v>7</v>
      </c>
      <c r="D277" s="137">
        <v>2510</v>
      </c>
      <c r="E277" s="137">
        <v>306</v>
      </c>
      <c r="F277" s="135" t="s">
        <v>5</v>
      </c>
      <c r="G277" s="135"/>
      <c r="H277" s="135"/>
      <c r="I277" s="135"/>
      <c r="J277" s="138"/>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c r="CG277" s="134"/>
      <c r="CH277" s="134"/>
      <c r="CI277" s="134"/>
      <c r="CJ277" s="134"/>
      <c r="CK277" s="134"/>
      <c r="CL277" s="134"/>
      <c r="CM277" s="134"/>
      <c r="CN277" s="134"/>
      <c r="CO277" s="134"/>
      <c r="CP277" s="134"/>
      <c r="CQ277" s="134"/>
      <c r="CR277" s="134"/>
      <c r="CS277" s="134"/>
      <c r="CT277" s="134"/>
      <c r="CU277" s="134"/>
      <c r="CV277" s="134"/>
      <c r="CW277" s="134"/>
      <c r="CX277" s="134"/>
      <c r="CY277" s="134"/>
      <c r="CZ277" s="134"/>
      <c r="DA277" s="134"/>
      <c r="DB277" s="134"/>
    </row>
    <row r="278" spans="1:106" s="139" customFormat="1" ht="37.5" customHeight="1">
      <c r="A278" s="140">
        <v>5</v>
      </c>
      <c r="B278" s="136" t="s">
        <v>922</v>
      </c>
      <c r="C278" s="135" t="s">
        <v>7</v>
      </c>
      <c r="D278" s="137">
        <v>2391</v>
      </c>
      <c r="E278" s="137">
        <v>291</v>
      </c>
      <c r="F278" s="135" t="s">
        <v>5</v>
      </c>
      <c r="G278" s="135"/>
      <c r="H278" s="135"/>
      <c r="I278" s="135"/>
      <c r="J278" s="138"/>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34"/>
      <c r="BH278" s="134"/>
      <c r="BI278" s="134"/>
      <c r="BJ278" s="134"/>
      <c r="BK278" s="134"/>
      <c r="BL278" s="134"/>
      <c r="BM278" s="134"/>
      <c r="BN278" s="134"/>
      <c r="BO278" s="134"/>
      <c r="BP278" s="134"/>
      <c r="BQ278" s="134"/>
      <c r="BR278" s="134"/>
      <c r="BS278" s="134"/>
      <c r="BT278" s="134"/>
      <c r="BU278" s="134"/>
      <c r="BV278" s="134"/>
      <c r="BW278" s="134"/>
      <c r="BX278" s="134"/>
      <c r="BY278" s="134"/>
      <c r="BZ278" s="134"/>
      <c r="CA278" s="134"/>
      <c r="CB278" s="134"/>
      <c r="CC278" s="134"/>
      <c r="CD278" s="134"/>
      <c r="CE278" s="134"/>
      <c r="CF278" s="134"/>
      <c r="CG278" s="134"/>
      <c r="CH278" s="134"/>
      <c r="CI278" s="134"/>
      <c r="CJ278" s="134"/>
      <c r="CK278" s="134"/>
      <c r="CL278" s="134"/>
      <c r="CM278" s="134"/>
      <c r="CN278" s="134"/>
      <c r="CO278" s="134"/>
      <c r="CP278" s="134"/>
      <c r="CQ278" s="134"/>
      <c r="CR278" s="134"/>
      <c r="CS278" s="134"/>
      <c r="CT278" s="134"/>
      <c r="CU278" s="134"/>
      <c r="CV278" s="134"/>
      <c r="CW278" s="134"/>
      <c r="CX278" s="134"/>
      <c r="CY278" s="134"/>
      <c r="CZ278" s="134"/>
      <c r="DA278" s="134"/>
      <c r="DB278" s="134"/>
    </row>
    <row r="279" spans="1:106" s="139" customFormat="1" ht="37.5" customHeight="1">
      <c r="A279" s="135">
        <v>6</v>
      </c>
      <c r="B279" s="136" t="s">
        <v>923</v>
      </c>
      <c r="C279" s="135" t="s">
        <v>7</v>
      </c>
      <c r="D279" s="137">
        <v>2270</v>
      </c>
      <c r="E279" s="137">
        <v>285</v>
      </c>
      <c r="F279" s="135" t="s">
        <v>5</v>
      </c>
      <c r="G279" s="135"/>
      <c r="H279" s="135"/>
      <c r="I279" s="135"/>
      <c r="J279" s="138"/>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34"/>
      <c r="BJ279" s="134"/>
      <c r="BK279" s="134"/>
      <c r="BL279" s="134"/>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c r="CG279" s="134"/>
      <c r="CH279" s="134"/>
      <c r="CI279" s="134"/>
      <c r="CJ279" s="134"/>
      <c r="CK279" s="134"/>
      <c r="CL279" s="134"/>
      <c r="CM279" s="134"/>
      <c r="CN279" s="134"/>
      <c r="CO279" s="134"/>
      <c r="CP279" s="134"/>
      <c r="CQ279" s="134"/>
      <c r="CR279" s="134"/>
      <c r="CS279" s="134"/>
      <c r="CT279" s="134"/>
      <c r="CU279" s="134"/>
      <c r="CV279" s="134"/>
      <c r="CW279" s="134"/>
      <c r="CX279" s="134"/>
      <c r="CY279" s="134"/>
      <c r="CZ279" s="134"/>
      <c r="DA279" s="134"/>
      <c r="DB279" s="134"/>
    </row>
    <row r="280" spans="1:106" s="139" customFormat="1" ht="37.5" customHeight="1">
      <c r="A280" s="140">
        <v>7</v>
      </c>
      <c r="B280" s="136" t="s">
        <v>792</v>
      </c>
      <c r="C280" s="135" t="s">
        <v>7</v>
      </c>
      <c r="D280" s="137">
        <v>2771</v>
      </c>
      <c r="E280" s="137">
        <v>338</v>
      </c>
      <c r="F280" s="135" t="s">
        <v>5</v>
      </c>
      <c r="G280" s="137">
        <v>563</v>
      </c>
      <c r="H280" s="135" t="s">
        <v>5</v>
      </c>
      <c r="I280" s="135"/>
      <c r="J280" s="138"/>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34"/>
      <c r="BJ280" s="134"/>
      <c r="BK280" s="134"/>
      <c r="BL280" s="134"/>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c r="CG280" s="134"/>
      <c r="CH280" s="134"/>
      <c r="CI280" s="134"/>
      <c r="CJ280" s="134"/>
      <c r="CK280" s="134"/>
      <c r="CL280" s="134"/>
      <c r="CM280" s="134"/>
      <c r="CN280" s="134"/>
      <c r="CO280" s="134"/>
      <c r="CP280" s="134"/>
      <c r="CQ280" s="134"/>
      <c r="CR280" s="134"/>
      <c r="CS280" s="134"/>
      <c r="CT280" s="134"/>
      <c r="CU280" s="134"/>
      <c r="CV280" s="134"/>
      <c r="CW280" s="134"/>
      <c r="CX280" s="134"/>
      <c r="CY280" s="134"/>
      <c r="CZ280" s="134"/>
      <c r="DA280" s="134"/>
      <c r="DB280" s="134"/>
    </row>
    <row r="281" spans="1:106" s="139" customFormat="1" ht="37.5" customHeight="1">
      <c r="A281" s="135">
        <v>8</v>
      </c>
      <c r="B281" s="136" t="s">
        <v>793</v>
      </c>
      <c r="C281" s="135" t="s">
        <v>7</v>
      </c>
      <c r="D281" s="137">
        <v>2703</v>
      </c>
      <c r="E281" s="137">
        <v>330</v>
      </c>
      <c r="F281" s="135" t="s">
        <v>5</v>
      </c>
      <c r="G281" s="137">
        <v>549</v>
      </c>
      <c r="H281" s="135" t="s">
        <v>5</v>
      </c>
      <c r="I281" s="135"/>
      <c r="J281" s="138"/>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34"/>
      <c r="BI281" s="134"/>
      <c r="BJ281" s="134"/>
      <c r="BK281" s="134"/>
      <c r="BL281" s="134"/>
      <c r="BM281" s="134"/>
      <c r="BN281" s="134"/>
      <c r="BO281" s="134"/>
      <c r="BP281" s="134"/>
      <c r="BQ281" s="134"/>
      <c r="BR281" s="134"/>
      <c r="BS281" s="134"/>
      <c r="BT281" s="134"/>
      <c r="BU281" s="134"/>
      <c r="BV281" s="134"/>
      <c r="BW281" s="134"/>
      <c r="BX281" s="134"/>
      <c r="BY281" s="134"/>
      <c r="BZ281" s="134"/>
      <c r="CA281" s="134"/>
      <c r="CB281" s="134"/>
      <c r="CC281" s="134"/>
      <c r="CD281" s="134"/>
      <c r="CE281" s="134"/>
      <c r="CF281" s="134"/>
      <c r="CG281" s="134"/>
      <c r="CH281" s="134"/>
      <c r="CI281" s="134"/>
      <c r="CJ281" s="134"/>
      <c r="CK281" s="134"/>
      <c r="CL281" s="134"/>
      <c r="CM281" s="134"/>
      <c r="CN281" s="134"/>
      <c r="CO281" s="134"/>
      <c r="CP281" s="134"/>
      <c r="CQ281" s="134"/>
      <c r="CR281" s="134"/>
      <c r="CS281" s="134"/>
      <c r="CT281" s="134"/>
      <c r="CU281" s="134"/>
      <c r="CV281" s="134"/>
      <c r="CW281" s="134"/>
      <c r="CX281" s="134"/>
      <c r="CY281" s="134"/>
      <c r="CZ281" s="134"/>
      <c r="DA281" s="134"/>
      <c r="DB281" s="134"/>
    </row>
    <row r="282" spans="1:106" s="139" customFormat="1" ht="37.5" customHeight="1">
      <c r="A282" s="140">
        <v>9</v>
      </c>
      <c r="B282" s="136" t="s">
        <v>794</v>
      </c>
      <c r="C282" s="135" t="s">
        <v>7</v>
      </c>
      <c r="D282" s="137">
        <v>2637</v>
      </c>
      <c r="E282" s="137">
        <v>321</v>
      </c>
      <c r="F282" s="135" t="s">
        <v>5</v>
      </c>
      <c r="G282" s="137">
        <v>536</v>
      </c>
      <c r="H282" s="135" t="s">
        <v>5</v>
      </c>
      <c r="I282" s="135"/>
      <c r="J282" s="138"/>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row>
    <row r="283" spans="1:106" s="139" customFormat="1" ht="37.5" customHeight="1">
      <c r="A283" s="135">
        <v>10</v>
      </c>
      <c r="B283" s="136" t="s">
        <v>795</v>
      </c>
      <c r="C283" s="135" t="s">
        <v>7</v>
      </c>
      <c r="D283" s="137">
        <v>2510</v>
      </c>
      <c r="E283" s="137">
        <v>306</v>
      </c>
      <c r="F283" s="135" t="s">
        <v>5</v>
      </c>
      <c r="G283" s="137">
        <v>510</v>
      </c>
      <c r="H283" s="135" t="s">
        <v>5</v>
      </c>
      <c r="I283" s="135"/>
      <c r="J283" s="138"/>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CU283" s="134"/>
      <c r="CV283" s="134"/>
      <c r="CW283" s="134"/>
      <c r="CX283" s="134"/>
      <c r="CY283" s="134"/>
      <c r="CZ283" s="134"/>
      <c r="DA283" s="134"/>
      <c r="DB283" s="134"/>
    </row>
    <row r="284" spans="1:106" s="139" customFormat="1" ht="37.5" customHeight="1">
      <c r="A284" s="140">
        <v>11</v>
      </c>
      <c r="B284" s="136" t="s">
        <v>796</v>
      </c>
      <c r="C284" s="135" t="s">
        <v>7</v>
      </c>
      <c r="D284" s="137">
        <v>2391</v>
      </c>
      <c r="E284" s="137">
        <v>291</v>
      </c>
      <c r="F284" s="135" t="s">
        <v>5</v>
      </c>
      <c r="G284" s="137">
        <v>486</v>
      </c>
      <c r="H284" s="135" t="s">
        <v>5</v>
      </c>
      <c r="I284" s="135"/>
      <c r="J284" s="138"/>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row>
    <row r="285" spans="1:106" s="139" customFormat="1" ht="37.5" customHeight="1">
      <c r="A285" s="135">
        <v>12</v>
      </c>
      <c r="B285" s="136" t="s">
        <v>924</v>
      </c>
      <c r="C285" s="135" t="s">
        <v>7</v>
      </c>
      <c r="D285" s="137">
        <v>2771</v>
      </c>
      <c r="E285" s="137">
        <v>338</v>
      </c>
      <c r="F285" s="137">
        <v>338</v>
      </c>
      <c r="G285" s="135"/>
      <c r="H285" s="135"/>
      <c r="I285" s="135"/>
      <c r="J285" s="138"/>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c r="CG285" s="134"/>
      <c r="CH285" s="134"/>
      <c r="CI285" s="134"/>
      <c r="CJ285" s="134"/>
      <c r="CK285" s="134"/>
      <c r="CL285" s="134"/>
      <c r="CM285" s="134"/>
      <c r="CN285" s="134"/>
      <c r="CO285" s="134"/>
      <c r="CP285" s="134"/>
      <c r="CQ285" s="134"/>
      <c r="CR285" s="134"/>
      <c r="CS285" s="134"/>
      <c r="CT285" s="134"/>
      <c r="CU285" s="134"/>
      <c r="CV285" s="134"/>
      <c r="CW285" s="134"/>
      <c r="CX285" s="134"/>
      <c r="CY285" s="134"/>
      <c r="CZ285" s="134"/>
      <c r="DA285" s="134"/>
      <c r="DB285" s="134"/>
    </row>
    <row r="286" spans="1:106" s="139" customFormat="1" ht="37.5" customHeight="1">
      <c r="A286" s="140">
        <v>13</v>
      </c>
      <c r="B286" s="136" t="s">
        <v>925</v>
      </c>
      <c r="C286" s="135" t="s">
        <v>7</v>
      </c>
      <c r="D286" s="137">
        <v>2703</v>
      </c>
      <c r="E286" s="137">
        <v>330</v>
      </c>
      <c r="F286" s="137">
        <v>330</v>
      </c>
      <c r="G286" s="135" t="s">
        <v>5</v>
      </c>
      <c r="H286" s="135" t="s">
        <v>5</v>
      </c>
      <c r="I286" s="135"/>
      <c r="J286" s="138"/>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34"/>
      <c r="BJ286" s="134"/>
      <c r="BK286" s="134"/>
      <c r="BL286" s="134"/>
      <c r="BM286" s="134"/>
      <c r="BN286" s="134"/>
      <c r="BO286" s="134"/>
      <c r="BP286" s="134"/>
      <c r="BQ286" s="134"/>
      <c r="BR286" s="134"/>
      <c r="BS286" s="134"/>
      <c r="BT286" s="134"/>
      <c r="BU286" s="134"/>
      <c r="BV286" s="134"/>
      <c r="BW286" s="134"/>
      <c r="BX286" s="134"/>
      <c r="BY286" s="134"/>
      <c r="BZ286" s="134"/>
      <c r="CA286" s="134"/>
      <c r="CB286" s="134"/>
      <c r="CC286" s="134"/>
      <c r="CD286" s="134"/>
      <c r="CE286" s="134"/>
      <c r="CF286" s="134"/>
      <c r="CG286" s="134"/>
      <c r="CH286" s="134"/>
      <c r="CI286" s="134"/>
      <c r="CJ286" s="134"/>
      <c r="CK286" s="134"/>
      <c r="CL286" s="134"/>
      <c r="CM286" s="134"/>
      <c r="CN286" s="134"/>
      <c r="CO286" s="134"/>
      <c r="CP286" s="134"/>
      <c r="CQ286" s="134"/>
      <c r="CR286" s="134"/>
      <c r="CS286" s="134"/>
      <c r="CT286" s="134"/>
      <c r="CU286" s="134"/>
      <c r="CV286" s="134"/>
      <c r="CW286" s="134"/>
      <c r="CX286" s="134"/>
      <c r="CY286" s="134"/>
      <c r="CZ286" s="134"/>
      <c r="DA286" s="134"/>
      <c r="DB286" s="134"/>
    </row>
    <row r="287" spans="1:106" s="139" customFormat="1" ht="30" customHeight="1">
      <c r="A287" s="135">
        <v>14</v>
      </c>
      <c r="B287" s="136" t="s">
        <v>925</v>
      </c>
      <c r="C287" s="135" t="s">
        <v>7</v>
      </c>
      <c r="D287" s="137">
        <v>2733</v>
      </c>
      <c r="E287" s="137">
        <v>339</v>
      </c>
      <c r="F287" s="137">
        <v>339</v>
      </c>
      <c r="G287" s="135"/>
      <c r="H287" s="135"/>
      <c r="I287" s="135">
        <v>339</v>
      </c>
      <c r="J287" s="138"/>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4"/>
      <c r="CX287" s="134"/>
      <c r="CY287" s="134"/>
      <c r="CZ287" s="134"/>
      <c r="DA287" s="134"/>
      <c r="DB287" s="134"/>
    </row>
    <row r="288" spans="1:106" s="139" customFormat="1" ht="28.5" customHeight="1">
      <c r="A288" s="140">
        <v>15</v>
      </c>
      <c r="B288" s="136" t="s">
        <v>926</v>
      </c>
      <c r="C288" s="135" t="s">
        <v>7</v>
      </c>
      <c r="D288" s="137">
        <v>2637</v>
      </c>
      <c r="E288" s="137">
        <v>321</v>
      </c>
      <c r="F288" s="137">
        <v>321</v>
      </c>
      <c r="G288" s="135" t="s">
        <v>5</v>
      </c>
      <c r="H288" s="135" t="s">
        <v>5</v>
      </c>
      <c r="I288" s="135"/>
      <c r="J288" s="138"/>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row>
    <row r="289" spans="1:106" s="139" customFormat="1" ht="27" customHeight="1">
      <c r="A289" s="135">
        <v>16</v>
      </c>
      <c r="B289" s="136" t="s">
        <v>926</v>
      </c>
      <c r="C289" s="135" t="s">
        <v>7</v>
      </c>
      <c r="D289" s="137">
        <v>2666</v>
      </c>
      <c r="E289" s="137">
        <v>330</v>
      </c>
      <c r="F289" s="137">
        <v>330</v>
      </c>
      <c r="G289" s="135"/>
      <c r="H289" s="135"/>
      <c r="I289" s="135">
        <v>330</v>
      </c>
      <c r="J289" s="138"/>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34"/>
      <c r="BI289" s="134"/>
      <c r="BJ289" s="134"/>
      <c r="BK289" s="134"/>
      <c r="BL289" s="134"/>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c r="CG289" s="134"/>
      <c r="CH289" s="134"/>
      <c r="CI289" s="134"/>
      <c r="CJ289" s="134"/>
      <c r="CK289" s="134"/>
      <c r="CL289" s="134"/>
      <c r="CM289" s="134"/>
      <c r="CN289" s="134"/>
      <c r="CO289" s="134"/>
      <c r="CP289" s="134"/>
      <c r="CQ289" s="134"/>
      <c r="CR289" s="134"/>
      <c r="CS289" s="134"/>
      <c r="CT289" s="134"/>
      <c r="CU289" s="134"/>
      <c r="CV289" s="134"/>
      <c r="CW289" s="134"/>
      <c r="CX289" s="134"/>
      <c r="CY289" s="134"/>
      <c r="CZ289" s="134"/>
      <c r="DA289" s="134"/>
      <c r="DB289" s="134"/>
    </row>
    <row r="290" spans="1:106" s="139" customFormat="1" ht="29.25" customHeight="1">
      <c r="A290" s="140">
        <v>17</v>
      </c>
      <c r="B290" s="136" t="s">
        <v>927</v>
      </c>
      <c r="C290" s="135" t="s">
        <v>7</v>
      </c>
      <c r="D290" s="137">
        <v>2510</v>
      </c>
      <c r="E290" s="137">
        <v>306</v>
      </c>
      <c r="F290" s="137">
        <v>306</v>
      </c>
      <c r="G290" s="135" t="s">
        <v>5</v>
      </c>
      <c r="H290" s="135" t="s">
        <v>5</v>
      </c>
      <c r="I290" s="135"/>
      <c r="J290" s="138"/>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row>
    <row r="291" spans="1:106" s="139" customFormat="1" ht="37.5" customHeight="1">
      <c r="A291" s="135">
        <v>18</v>
      </c>
      <c r="B291" s="136" t="s">
        <v>928</v>
      </c>
      <c r="C291" s="135" t="s">
        <v>7</v>
      </c>
      <c r="D291" s="137">
        <v>2391</v>
      </c>
      <c r="E291" s="137">
        <v>291</v>
      </c>
      <c r="F291" s="137">
        <v>291</v>
      </c>
      <c r="G291" s="135" t="s">
        <v>5</v>
      </c>
      <c r="H291" s="135" t="s">
        <v>5</v>
      </c>
      <c r="I291" s="135"/>
      <c r="J291" s="138"/>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4"/>
      <c r="BR291" s="134"/>
      <c r="BS291" s="134"/>
      <c r="BT291" s="134"/>
      <c r="BU291" s="134"/>
      <c r="BV291" s="134"/>
      <c r="BW291" s="134"/>
      <c r="BX291" s="134"/>
      <c r="BY291" s="134"/>
      <c r="BZ291" s="134"/>
      <c r="CA291" s="134"/>
      <c r="CB291" s="134"/>
      <c r="CC291" s="134"/>
      <c r="CD291" s="134"/>
      <c r="CE291" s="134"/>
      <c r="CF291" s="134"/>
      <c r="CG291" s="134"/>
      <c r="CH291" s="134"/>
      <c r="CI291" s="134"/>
      <c r="CJ291" s="134"/>
      <c r="CK291" s="134"/>
      <c r="CL291" s="134"/>
      <c r="CM291" s="134"/>
      <c r="CN291" s="134"/>
      <c r="CO291" s="134"/>
      <c r="CP291" s="134"/>
      <c r="CQ291" s="134"/>
      <c r="CR291" s="134"/>
      <c r="CS291" s="134"/>
      <c r="CT291" s="134"/>
      <c r="CU291" s="134"/>
      <c r="CV291" s="134"/>
      <c r="CW291" s="134"/>
      <c r="CX291" s="134"/>
      <c r="CY291" s="134"/>
      <c r="CZ291" s="134"/>
      <c r="DA291" s="134"/>
      <c r="DB291" s="134"/>
    </row>
    <row r="292" spans="1:106" s="139" customFormat="1" ht="27" customHeight="1">
      <c r="A292" s="140">
        <v>19</v>
      </c>
      <c r="B292" s="136" t="s">
        <v>797</v>
      </c>
      <c r="C292" s="135" t="s">
        <v>7</v>
      </c>
      <c r="D292" s="137">
        <v>2771</v>
      </c>
      <c r="E292" s="137">
        <v>338</v>
      </c>
      <c r="F292" s="137">
        <v>338</v>
      </c>
      <c r="G292" s="137">
        <v>563</v>
      </c>
      <c r="H292" s="137">
        <v>563</v>
      </c>
      <c r="I292" s="135"/>
      <c r="J292" s="138"/>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34"/>
      <c r="BJ292" s="134"/>
      <c r="BK292" s="134"/>
      <c r="BL292" s="134"/>
      <c r="BM292" s="134"/>
      <c r="BN292" s="134"/>
      <c r="BO292" s="134"/>
      <c r="BP292" s="134"/>
      <c r="BQ292" s="134"/>
      <c r="BR292" s="134"/>
      <c r="BS292" s="134"/>
      <c r="BT292" s="134"/>
      <c r="BU292" s="134"/>
      <c r="BV292" s="134"/>
      <c r="BW292" s="134"/>
      <c r="BX292" s="134"/>
      <c r="BY292" s="134"/>
      <c r="BZ292" s="134"/>
      <c r="CA292" s="134"/>
      <c r="CB292" s="134"/>
      <c r="CC292" s="134"/>
      <c r="CD292" s="134"/>
      <c r="CE292" s="134"/>
      <c r="CF292" s="134"/>
      <c r="CG292" s="134"/>
      <c r="CH292" s="134"/>
      <c r="CI292" s="134"/>
      <c r="CJ292" s="134"/>
      <c r="CK292" s="134"/>
      <c r="CL292" s="134"/>
      <c r="CM292" s="134"/>
      <c r="CN292" s="134"/>
      <c r="CO292" s="134"/>
      <c r="CP292" s="134"/>
      <c r="CQ292" s="134"/>
      <c r="CR292" s="134"/>
      <c r="CS292" s="134"/>
      <c r="CT292" s="134"/>
      <c r="CU292" s="134"/>
      <c r="CV292" s="134"/>
      <c r="CW292" s="134"/>
      <c r="CX292" s="134"/>
      <c r="CY292" s="134"/>
      <c r="CZ292" s="134"/>
      <c r="DA292" s="134"/>
      <c r="DB292" s="134"/>
    </row>
    <row r="293" spans="1:106" s="139" customFormat="1" ht="27.75" customHeight="1">
      <c r="A293" s="135">
        <v>20</v>
      </c>
      <c r="B293" s="136" t="s">
        <v>798</v>
      </c>
      <c r="C293" s="135" t="s">
        <v>7</v>
      </c>
      <c r="D293" s="137">
        <v>2637</v>
      </c>
      <c r="E293" s="137">
        <v>321</v>
      </c>
      <c r="F293" s="137">
        <v>321</v>
      </c>
      <c r="G293" s="137">
        <v>536</v>
      </c>
      <c r="H293" s="137">
        <v>536</v>
      </c>
      <c r="I293" s="135"/>
      <c r="J293" s="138"/>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P293" s="134"/>
      <c r="BQ293" s="134"/>
      <c r="BR293" s="134"/>
      <c r="BS293" s="134"/>
      <c r="BT293" s="134"/>
      <c r="BU293" s="134"/>
      <c r="BV293" s="134"/>
      <c r="BW293" s="134"/>
      <c r="BX293" s="134"/>
      <c r="BY293" s="134"/>
      <c r="BZ293" s="134"/>
      <c r="CA293" s="134"/>
      <c r="CB293" s="134"/>
      <c r="CC293" s="134"/>
      <c r="CD293" s="134"/>
      <c r="CE293" s="134"/>
      <c r="CF293" s="134"/>
      <c r="CG293" s="134"/>
      <c r="CH293" s="134"/>
      <c r="CI293" s="134"/>
      <c r="CJ293" s="134"/>
      <c r="CK293" s="134"/>
      <c r="CL293" s="134"/>
      <c r="CM293" s="134"/>
      <c r="CN293" s="134"/>
      <c r="CO293" s="134"/>
      <c r="CP293" s="134"/>
      <c r="CQ293" s="134"/>
      <c r="CR293" s="134"/>
      <c r="CS293" s="134"/>
      <c r="CT293" s="134"/>
      <c r="CU293" s="134"/>
      <c r="CV293" s="134"/>
      <c r="CW293" s="134"/>
      <c r="CX293" s="134"/>
      <c r="CY293" s="134"/>
      <c r="CZ293" s="134"/>
      <c r="DA293" s="134"/>
      <c r="DB293" s="134"/>
    </row>
    <row r="294" spans="1:106" s="139" customFormat="1" ht="30" customHeight="1">
      <c r="A294" s="140">
        <v>21</v>
      </c>
      <c r="B294" s="136" t="s">
        <v>913</v>
      </c>
      <c r="C294" s="135" t="s">
        <v>7</v>
      </c>
      <c r="D294" s="137">
        <v>2771</v>
      </c>
      <c r="E294" s="137">
        <v>338</v>
      </c>
      <c r="F294" s="137">
        <v>338</v>
      </c>
      <c r="G294" s="137">
        <v>563</v>
      </c>
      <c r="H294" s="135" t="s">
        <v>5</v>
      </c>
      <c r="I294" s="135"/>
      <c r="J294" s="138"/>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34"/>
      <c r="BH294" s="134"/>
      <c r="BI294" s="134"/>
      <c r="BJ294" s="134"/>
      <c r="BK294" s="134"/>
      <c r="BL294" s="134"/>
      <c r="BM294" s="134"/>
      <c r="BN294" s="134"/>
      <c r="BO294" s="134"/>
      <c r="BP294" s="134"/>
      <c r="BQ294" s="134"/>
      <c r="BR294" s="134"/>
      <c r="BS294" s="134"/>
      <c r="BT294" s="134"/>
      <c r="BU294" s="134"/>
      <c r="BV294" s="134"/>
      <c r="BW294" s="134"/>
      <c r="BX294" s="134"/>
      <c r="BY294" s="134"/>
      <c r="BZ294" s="134"/>
      <c r="CA294" s="134"/>
      <c r="CB294" s="134"/>
      <c r="CC294" s="134"/>
      <c r="CD294" s="134"/>
      <c r="CE294" s="134"/>
      <c r="CF294" s="134"/>
      <c r="CG294" s="134"/>
      <c r="CH294" s="134"/>
      <c r="CI294" s="134"/>
      <c r="CJ294" s="134"/>
      <c r="CK294" s="134"/>
      <c r="CL294" s="134"/>
      <c r="CM294" s="134"/>
      <c r="CN294" s="134"/>
      <c r="CO294" s="134"/>
      <c r="CP294" s="134"/>
      <c r="CQ294" s="134"/>
      <c r="CR294" s="134"/>
      <c r="CS294" s="134"/>
      <c r="CT294" s="134"/>
      <c r="CU294" s="134"/>
      <c r="CV294" s="134"/>
      <c r="CW294" s="134"/>
      <c r="CX294" s="134"/>
      <c r="CY294" s="134"/>
      <c r="CZ294" s="134"/>
      <c r="DA294" s="134"/>
      <c r="DB294" s="134"/>
    </row>
    <row r="295" spans="1:106" s="139" customFormat="1" ht="24.75" customHeight="1">
      <c r="A295" s="135">
        <v>22</v>
      </c>
      <c r="B295" s="136" t="s">
        <v>914</v>
      </c>
      <c r="C295" s="135" t="s">
        <v>7</v>
      </c>
      <c r="D295" s="137">
        <v>2703</v>
      </c>
      <c r="E295" s="137">
        <v>330</v>
      </c>
      <c r="F295" s="137">
        <v>330</v>
      </c>
      <c r="G295" s="137">
        <v>549</v>
      </c>
      <c r="H295" s="135" t="s">
        <v>5</v>
      </c>
      <c r="I295" s="135"/>
      <c r="J295" s="138"/>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34"/>
      <c r="BH295" s="134"/>
      <c r="BI295" s="134"/>
      <c r="BJ295" s="134"/>
      <c r="BK295" s="134"/>
      <c r="BL295" s="134"/>
      <c r="BM295" s="134"/>
      <c r="BN295" s="134"/>
      <c r="BO295" s="134"/>
      <c r="BP295" s="134"/>
      <c r="BQ295" s="134"/>
      <c r="BR295" s="134"/>
      <c r="BS295" s="134"/>
      <c r="BT295" s="134"/>
      <c r="BU295" s="134"/>
      <c r="BV295" s="134"/>
      <c r="BW295" s="134"/>
      <c r="BX295" s="134"/>
      <c r="BY295" s="134"/>
      <c r="BZ295" s="134"/>
      <c r="CA295" s="134"/>
      <c r="CB295" s="134"/>
      <c r="CC295" s="134"/>
      <c r="CD295" s="134"/>
      <c r="CE295" s="134"/>
      <c r="CF295" s="134"/>
      <c r="CG295" s="134"/>
      <c r="CH295" s="134"/>
      <c r="CI295" s="134"/>
      <c r="CJ295" s="134"/>
      <c r="CK295" s="134"/>
      <c r="CL295" s="134"/>
      <c r="CM295" s="134"/>
      <c r="CN295" s="134"/>
      <c r="CO295" s="134"/>
      <c r="CP295" s="134"/>
      <c r="CQ295" s="134"/>
      <c r="CR295" s="134"/>
      <c r="CS295" s="134"/>
      <c r="CT295" s="134"/>
      <c r="CU295" s="134"/>
      <c r="CV295" s="134"/>
      <c r="CW295" s="134"/>
      <c r="CX295" s="134"/>
      <c r="CY295" s="134"/>
      <c r="CZ295" s="134"/>
      <c r="DA295" s="134"/>
      <c r="DB295" s="134"/>
    </row>
    <row r="296" spans="1:106" s="139" customFormat="1" ht="37.5" customHeight="1">
      <c r="A296" s="140">
        <v>23</v>
      </c>
      <c r="B296" s="136" t="s">
        <v>915</v>
      </c>
      <c r="C296" s="135" t="s">
        <v>7</v>
      </c>
      <c r="D296" s="137">
        <v>2637</v>
      </c>
      <c r="E296" s="137">
        <v>321</v>
      </c>
      <c r="F296" s="137">
        <v>321</v>
      </c>
      <c r="G296" s="137">
        <v>536</v>
      </c>
      <c r="H296" s="135" t="s">
        <v>5</v>
      </c>
      <c r="I296" s="135"/>
      <c r="J296" s="138"/>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34"/>
      <c r="BJ296" s="134"/>
      <c r="BK296" s="134"/>
      <c r="BL296" s="134"/>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c r="CG296" s="134"/>
      <c r="CH296" s="134"/>
      <c r="CI296" s="134"/>
      <c r="CJ296" s="134"/>
      <c r="CK296" s="134"/>
      <c r="CL296" s="134"/>
      <c r="CM296" s="134"/>
      <c r="CN296" s="134"/>
      <c r="CO296" s="134"/>
      <c r="CP296" s="134"/>
      <c r="CQ296" s="134"/>
      <c r="CR296" s="134"/>
      <c r="CS296" s="134"/>
      <c r="CT296" s="134"/>
      <c r="CU296" s="134"/>
      <c r="CV296" s="134"/>
      <c r="CW296" s="134"/>
      <c r="CX296" s="134"/>
      <c r="CY296" s="134"/>
      <c r="CZ296" s="134"/>
      <c r="DA296" s="134"/>
      <c r="DB296" s="134"/>
    </row>
    <row r="297" spans="1:106" s="139" customFormat="1" ht="37.5" customHeight="1">
      <c r="A297" s="135">
        <v>24</v>
      </c>
      <c r="B297" s="136" t="s">
        <v>916</v>
      </c>
      <c r="C297" s="135" t="s">
        <v>7</v>
      </c>
      <c r="D297" s="137">
        <v>2771</v>
      </c>
      <c r="E297" s="137">
        <v>338</v>
      </c>
      <c r="F297" s="137">
        <v>338</v>
      </c>
      <c r="G297" s="137">
        <v>563</v>
      </c>
      <c r="H297" s="137">
        <v>563</v>
      </c>
      <c r="I297" s="135"/>
      <c r="J297" s="138"/>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row>
    <row r="298" spans="1:106" s="139" customFormat="1" ht="37.5" customHeight="1">
      <c r="A298" s="140">
        <v>25</v>
      </c>
      <c r="B298" s="136" t="s">
        <v>917</v>
      </c>
      <c r="C298" s="135" t="s">
        <v>7</v>
      </c>
      <c r="D298" s="137">
        <v>2703</v>
      </c>
      <c r="E298" s="137">
        <v>330</v>
      </c>
      <c r="F298" s="137">
        <v>330</v>
      </c>
      <c r="G298" s="137">
        <v>549</v>
      </c>
      <c r="H298" s="137">
        <v>549</v>
      </c>
      <c r="I298" s="135"/>
      <c r="J298" s="138"/>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34"/>
      <c r="BJ298" s="134"/>
      <c r="BK298" s="134"/>
      <c r="BL298" s="134"/>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c r="CG298" s="134"/>
      <c r="CH298" s="134"/>
      <c r="CI298" s="134"/>
      <c r="CJ298" s="134"/>
      <c r="CK298" s="134"/>
      <c r="CL298" s="134"/>
      <c r="CM298" s="134"/>
      <c r="CN298" s="134"/>
      <c r="CO298" s="134"/>
      <c r="CP298" s="134"/>
      <c r="CQ298" s="134"/>
      <c r="CR298" s="134"/>
      <c r="CS298" s="134"/>
      <c r="CT298" s="134"/>
      <c r="CU298" s="134"/>
      <c r="CV298" s="134"/>
      <c r="CW298" s="134"/>
      <c r="CX298" s="134"/>
      <c r="CY298" s="134"/>
      <c r="CZ298" s="134"/>
      <c r="DA298" s="134"/>
      <c r="DB298" s="134"/>
    </row>
    <row r="299" spans="8:102" ht="7.5" customHeight="1">
      <c r="H299" s="141"/>
      <c r="I299" s="141"/>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34"/>
      <c r="BH299" s="134"/>
      <c r="BI299" s="134"/>
      <c r="BJ299" s="134"/>
      <c r="BK299" s="134"/>
      <c r="BL299" s="134"/>
      <c r="BM299" s="134"/>
      <c r="BN299" s="134"/>
      <c r="BO299" s="134"/>
      <c r="BP299" s="134"/>
      <c r="BQ299" s="134"/>
      <c r="BR299" s="134"/>
      <c r="BS299" s="134"/>
      <c r="BT299" s="134"/>
      <c r="BU299" s="134"/>
      <c r="BV299" s="134"/>
      <c r="BW299" s="134"/>
      <c r="BX299" s="134"/>
      <c r="BY299" s="134"/>
      <c r="BZ299" s="134"/>
      <c r="CA299" s="134"/>
      <c r="CB299" s="134"/>
      <c r="CC299" s="134"/>
      <c r="CD299" s="134"/>
      <c r="CE299" s="134"/>
      <c r="CF299" s="134"/>
      <c r="CG299" s="134"/>
      <c r="CH299" s="134"/>
      <c r="CI299" s="134"/>
      <c r="CJ299" s="134"/>
      <c r="CK299" s="134"/>
      <c r="CL299" s="134"/>
      <c r="CM299" s="134"/>
      <c r="CN299" s="134"/>
      <c r="CO299" s="134"/>
      <c r="CP299" s="134"/>
      <c r="CQ299" s="134"/>
      <c r="CR299" s="134"/>
      <c r="CS299" s="134"/>
      <c r="CT299" s="134"/>
      <c r="CU299" s="134"/>
      <c r="CV299" s="134"/>
      <c r="CW299" s="134"/>
      <c r="CX299" s="134"/>
    </row>
    <row r="300" spans="1:8" ht="49.5" customHeight="1">
      <c r="A300" s="168" t="s">
        <v>910</v>
      </c>
      <c r="B300" s="168"/>
      <c r="C300" s="168"/>
      <c r="D300" s="168"/>
      <c r="E300" s="168"/>
      <c r="F300" s="168"/>
      <c r="G300" s="168"/>
      <c r="H300" s="168"/>
    </row>
    <row r="301" spans="1:8" ht="36.75" customHeight="1">
      <c r="A301" s="168" t="s">
        <v>770</v>
      </c>
      <c r="B301" s="168"/>
      <c r="C301" s="168"/>
      <c r="D301" s="168"/>
      <c r="E301" s="168"/>
      <c r="F301" s="168"/>
      <c r="G301" s="168"/>
      <c r="H301" s="168"/>
    </row>
    <row r="302" spans="1:8" ht="55.5" customHeight="1">
      <c r="A302" s="168" t="s">
        <v>909</v>
      </c>
      <c r="B302" s="168"/>
      <c r="C302" s="168"/>
      <c r="D302" s="168"/>
      <c r="E302" s="168"/>
      <c r="F302" s="168"/>
      <c r="G302" s="168"/>
      <c r="H302" s="168"/>
    </row>
    <row r="303" spans="1:8" ht="59.25" customHeight="1">
      <c r="A303" s="168" t="s">
        <v>908</v>
      </c>
      <c r="B303" s="168"/>
      <c r="C303" s="168"/>
      <c r="D303" s="168"/>
      <c r="E303" s="168"/>
      <c r="F303" s="168"/>
      <c r="G303" s="168"/>
      <c r="H303" s="168"/>
    </row>
    <row r="304" spans="1:8" ht="54" customHeight="1">
      <c r="A304" s="168" t="s">
        <v>912</v>
      </c>
      <c r="B304" s="168"/>
      <c r="C304" s="168"/>
      <c r="D304" s="168"/>
      <c r="E304" s="168"/>
      <c r="F304" s="168"/>
      <c r="G304" s="168"/>
      <c r="H304" s="168"/>
    </row>
    <row r="305" spans="1:8" ht="55.5" customHeight="1">
      <c r="A305" s="168" t="s">
        <v>4</v>
      </c>
      <c r="B305" s="168"/>
      <c r="C305" s="168"/>
      <c r="D305" s="168"/>
      <c r="E305" s="168"/>
      <c r="F305" s="168"/>
      <c r="G305" s="168"/>
      <c r="H305" s="168"/>
    </row>
    <row r="306" spans="1:8" ht="39" customHeight="1">
      <c r="A306" s="169" t="s">
        <v>697</v>
      </c>
      <c r="B306" s="169"/>
      <c r="C306" s="169"/>
      <c r="D306" s="169"/>
      <c r="E306" s="169"/>
      <c r="F306" s="169"/>
      <c r="G306" s="169"/>
      <c r="H306" s="169"/>
    </row>
    <row r="307" spans="1:8" ht="47.25" customHeight="1">
      <c r="A307" s="169" t="s">
        <v>698</v>
      </c>
      <c r="B307" s="169"/>
      <c r="C307" s="169"/>
      <c r="D307" s="169"/>
      <c r="E307" s="169"/>
      <c r="F307" s="169"/>
      <c r="G307" s="169"/>
      <c r="H307" s="169"/>
    </row>
    <row r="308" spans="1:8" ht="81" customHeight="1">
      <c r="A308" s="169" t="s">
        <v>788</v>
      </c>
      <c r="B308" s="169"/>
      <c r="C308" s="169"/>
      <c r="D308" s="169"/>
      <c r="E308" s="169"/>
      <c r="F308" s="169"/>
      <c r="G308" s="169"/>
      <c r="H308" s="169"/>
    </row>
    <row r="309" spans="1:8" ht="63" customHeight="1">
      <c r="A309" s="169" t="s">
        <v>778</v>
      </c>
      <c r="B309" s="169"/>
      <c r="C309" s="169"/>
      <c r="D309" s="169"/>
      <c r="E309" s="169"/>
      <c r="F309" s="169"/>
      <c r="G309" s="169"/>
      <c r="H309" s="169"/>
    </row>
    <row r="310" spans="1:8" ht="52.5" customHeight="1">
      <c r="A310" s="169" t="s">
        <v>911</v>
      </c>
      <c r="B310" s="169"/>
      <c r="C310" s="169"/>
      <c r="D310" s="169"/>
      <c r="E310" s="169"/>
      <c r="F310" s="169"/>
      <c r="G310" s="169"/>
      <c r="H310" s="169"/>
    </row>
    <row r="311" spans="1:8" ht="42" customHeight="1">
      <c r="A311" s="169" t="s">
        <v>777</v>
      </c>
      <c r="B311" s="169"/>
      <c r="C311" s="169"/>
      <c r="D311" s="169"/>
      <c r="E311" s="169"/>
      <c r="F311" s="169"/>
      <c r="G311" s="169"/>
      <c r="H311" s="169"/>
    </row>
    <row r="312" spans="1:8" ht="81" customHeight="1">
      <c r="A312" s="169" t="s">
        <v>781</v>
      </c>
      <c r="B312" s="169"/>
      <c r="C312" s="169"/>
      <c r="D312" s="169"/>
      <c r="E312" s="169"/>
      <c r="F312" s="169"/>
      <c r="G312" s="169"/>
      <c r="H312" s="169"/>
    </row>
  </sheetData>
  <sheetProtection/>
  <mergeCells count="23">
    <mergeCell ref="H5:H6"/>
    <mergeCell ref="A300:H300"/>
    <mergeCell ref="A312:H312"/>
    <mergeCell ref="A307:H307"/>
    <mergeCell ref="A308:H308"/>
    <mergeCell ref="A309:H309"/>
    <mergeCell ref="A310:H310"/>
    <mergeCell ref="A311:H311"/>
    <mergeCell ref="A301:H301"/>
    <mergeCell ref="A302:H302"/>
    <mergeCell ref="A303:H303"/>
    <mergeCell ref="A304:H304"/>
    <mergeCell ref="A305:H305"/>
    <mergeCell ref="A306:H306"/>
    <mergeCell ref="D5:D6"/>
    <mergeCell ref="E5:E6"/>
    <mergeCell ref="F5:F6"/>
    <mergeCell ref="G5:G6"/>
    <mergeCell ref="C5:C6"/>
    <mergeCell ref="A5:A6"/>
    <mergeCell ref="B2:I3"/>
    <mergeCell ref="I5:I6"/>
    <mergeCell ref="B5:B6"/>
  </mergeCells>
  <printOptions/>
  <pageMargins left="1.141732283464567" right="0.7480314960629921" top="0.3937007874015748" bottom="0.5905511811023623" header="0.5118110236220472" footer="0.5118110236220472"/>
  <pageSetup horizontalDpi="300" verticalDpi="3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simionam</dc:creator>
  <cp:keywords/>
  <dc:description/>
  <cp:lastModifiedBy>Cristina Lenuta Hermeniuc</cp:lastModifiedBy>
  <cp:lastPrinted>2020-03-26T12:42:34Z</cp:lastPrinted>
  <dcterms:created xsi:type="dcterms:W3CDTF">2017-06-30T08:00:21Z</dcterms:created>
  <dcterms:modified xsi:type="dcterms:W3CDTF">2020-03-30T12:55:03Z</dcterms:modified>
  <cp:category/>
  <cp:version/>
  <cp:contentType/>
  <cp:contentStatus/>
</cp:coreProperties>
</file>