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015" firstSheet="2" activeTab="2"/>
  </bookViews>
  <sheets>
    <sheet name="Sheet1" sheetId="1" r:id="rId1"/>
    <sheet name="Sheet2" sheetId="2" r:id="rId2"/>
    <sheet name="transparența veniturilor" sheetId="3" r:id="rId3"/>
  </sheets>
  <definedNames>
    <definedName name="dategenx" localSheetId="0">'Sheet1'!$A$1:$J$245</definedName>
    <definedName name="dategenx" localSheetId="2">'transparența veniturilor'!$A$4:$E$35</definedName>
    <definedName name="dategenx_2" localSheetId="0">'Sheet1'!$A$722:$J$741</definedName>
    <definedName name="dategenx_2" localSheetId="2">'transparența veniturilor'!#REF!</definedName>
    <definedName name="dategenx_3" localSheetId="2">'transparența veniturilor'!$A$359:$I$367</definedName>
    <definedName name="dategenx_DOLHASCA" localSheetId="0">'Sheet1'!$A$256:$J$268</definedName>
    <definedName name="dategenx_DOLHASCA" localSheetId="2">'transparența veniturilor'!#REF!</definedName>
    <definedName name="dategenx_DOLHASCA_1" localSheetId="2">'transparența veniturilor'!$A$123:$I$133</definedName>
    <definedName name="dategenx_RADAUTI_SOLCA" localSheetId="0">'Sheet1'!$A$297:$J$301</definedName>
    <definedName name="dategenx_RADAUTI_SOLCA" localSheetId="2">'transparența veniturilor'!#REF!</definedName>
    <definedName name="dategenx_RADAUTI_SOLCA_1" localSheetId="2">'transparența veniturilor'!$A$147:$I$148</definedName>
    <definedName name="dategenx_SOLCA" localSheetId="0">'Sheet1'!$A$270:$J$295</definedName>
    <definedName name="dategenx_SOLCA" localSheetId="2">'transparența veniturilor'!#REF!</definedName>
    <definedName name="dategenx_SOLCA_1" localSheetId="2">'transparența veniturilor'!$A$134:$I$146</definedName>
    <definedName name="dategenx_SPERANTA" localSheetId="0">'Sheet1'!$A$464:$J$490</definedName>
    <definedName name="dategenx_SPERANTA" localSheetId="2">'transparența veniturilor'!#REF!</definedName>
    <definedName name="dategenx_SPERANTA_1" localSheetId="2">'transparența veniturilor'!$A$223:$I$237</definedName>
    <definedName name="dategenx_VIOLENTA_FAM" localSheetId="0">'Sheet1'!$A$353:$J$362</definedName>
    <definedName name="dategenx_VIOLENTA_FAM" localSheetId="2">'transparența veniturilor'!#REF!</definedName>
    <definedName name="dategenx_VIOLENTA_FAM_1" localSheetId="2">'transparența veniturilor'!$A$182:$I$185</definedName>
  </definedNames>
  <calcPr fullCalcOnLoad="1"/>
</workbook>
</file>

<file path=xl/sharedStrings.xml><?xml version="1.0" encoding="utf-8"?>
<sst xmlns="http://schemas.openxmlformats.org/spreadsheetml/2006/main" count="4210" uniqueCount="998">
  <si>
    <t>În conformitate cu prevederile art. 1alin.(2) din  Ordonanţa de urgenţă a Guvernului nr.8/2009 privind acordarea voucherelor de vacanţă, cu modificările și completările ulterioare  şi ale art.3 alin.(2) din Hotărârea Guvernului nr.215/2009 privind acordarea voucherelor de vacanţă, cu modificările și completările ulterioare, pentru perioada 1 iulie 2017-30 noiembrie 2018, personalul din cadrul Direcţiei Generale de Asistenţă Socială şi  Protecţia Copilului a Judeţului  Suceava, primesc vouchere de vacaţă în valoare de 1450 lei pentru un salariat, în limita sumelor prevăzute în buget alocate cu această destinaţie.</t>
  </si>
  <si>
    <t xml:space="preserve">SITUAŢIA VENITURILOR SALARIALE STABILITE PENTRU PERSONALUL DIN CADRUL DIRECŢIEI GENERALE DE ASISTENŢĂ SOCIALĂ ŞI PROTECŢIA COPILULUI A JUDEŢULUI SUCEAVA, AFERENTE LUNII SEPTEMBRIE 2018
</t>
  </si>
  <si>
    <t xml:space="preserve">CONSILIUL JUDEŢEAN SUCEAVA
DIRECŢIA GENERALĂ DE ASISTENŢĂ SOCIALĂ ŞI PROTECŢIA COPILULUI A JUDEŢULUI SUCEAVA
 </t>
  </si>
  <si>
    <t>Consilier, consilier juridic, expert, inspector, grad profesional superior, gradaţia 2</t>
  </si>
  <si>
    <t>Consilier, consilier juridic, expert, inspector, grad profesional principal, gradaţia 1</t>
  </si>
  <si>
    <t>Notă: Salariile de bază pentru funcționarii publici și personalul contractual din cadrul familiei ocupaționale "Administrație" sunt stabilite prin Hotărârea Consiliului Județean Suceava, conform prevederilor art.11 din Legea-cadru nr. 153/ 2017 privind salarizarea personalului plătit din fonduri publice, fără a depăşi nivelul indemnizaţiei lunare a vicepreşedintelui Consiliului Judeţean Suceava.</t>
  </si>
  <si>
    <t xml:space="preserve">Personalul care exercită activitatea de control financiar preventiv, pe perioada de exercitare a acesteia, beneficiază de o majorare a salariului de bază cu 10%,  conform prevederilor art.15 din Legea-cadru nr. 153/2017 privind salarizarea personalului plătit din fonduri publice. </t>
  </si>
  <si>
    <t>Pentru activitatea desfăşurată în cadrul comisiei de concurs, precum şi pentru cea desfăşurată în cadrul comisiei de soluţionare a contestaţiilor, membrii şi secretarii acestora au dreptul la o indemnizaţie reprezentând 10% din salariul de bază minim brut pe ţară garantat în plată, conform art. 42 alin. (1) din Hotărârea nr. 611 2008 pentru aprobarea normelor privind organizarea şi dezvoltarea carierei funcţionarilor publici, cu modificările și completările ulterioare.</t>
  </si>
  <si>
    <t>Personalul care, potrivit programului normal de lucru, îşi desfăşoară activitatea între orele 22,00 şi 6,00 beneficiază, pentru orele lucrate în acest interval, de un spor pentru munca prestată în timpul nopţii de 25% din salariul de bază, dacă timpul astfel lucrat reprezintă cel puţin 3 ore de noapte din timpul normal de lucru, conform prevederilor art.20 alin.(1) din Legea-cadru nr. 153 2017 privind salarizarea personalului plătit din fonduri publice</t>
  </si>
  <si>
    <t>Personalul care și desfășoară activitatea fără întrerupere, în trei ture, precum şi personalul care lucrează în două ture în sistem de 12 cu 24 pot primi, în locul sporului pentru munca prestată în timpul nopţii, prevăzut la art. 20 din prezenta lege, un spor de 15% din salariul de bază pentru orele lucrate în cele trei, respectiv două ture.</t>
  </si>
  <si>
    <t>director executiv adjunct, gradul II ( activitate de control financiar preventiv)</t>
  </si>
  <si>
    <t>MUN.CAL.III gr.1</t>
  </si>
  <si>
    <t>MUNCITOR NECALIFICAT I, gr.5</t>
  </si>
  <si>
    <t>MUNCITOR NECALIFICAT I, gr.4</t>
  </si>
  <si>
    <t>MUNCITOR NECALIFICAT I, gr.3</t>
  </si>
  <si>
    <t>MUNCITOR NECALIFICAT I, gr.2</t>
  </si>
  <si>
    <t>MUNCITOR NECALIFICAT I, gr.1</t>
  </si>
  <si>
    <t>MUNCITOR NECALIFICAT I, gr. bază</t>
  </si>
  <si>
    <t>spor noapte/25%</t>
  </si>
  <si>
    <t>-</t>
  </si>
  <si>
    <t>ASISTENT SOCIAL PRINCIPAL, gr.5</t>
  </si>
  <si>
    <t>PSIHOLOG PRACTICANT, gr.2</t>
  </si>
  <si>
    <t xml:space="preserve">ASISTENT SOCIAL PRINCIPAL,gr.3 </t>
  </si>
  <si>
    <t>1/2  PSIHOLOG PRINCIPAL, gr.3</t>
  </si>
  <si>
    <t xml:space="preserve">S </t>
  </si>
  <si>
    <t>ASISTENT SOCIAL PRACTICANT, gr.2</t>
  </si>
  <si>
    <t>PSIHOLOG PRACTICANT, gr.4</t>
  </si>
  <si>
    <t xml:space="preserve">PSIHOLOG   PRINCIPAL, gr.5                                                                                                                                                                                                   </t>
  </si>
  <si>
    <t xml:space="preserve">ASISTENT SOCIAL SPECIALIST, gr.2 </t>
  </si>
  <si>
    <t>ASISTENT SOCIAL SPECIALIST , gr.2</t>
  </si>
  <si>
    <t>ASISTENT SOCIAL SPECIALIST , gr.3</t>
  </si>
  <si>
    <t>ASISTENT SOCIAL SPECIALIST, gr.3</t>
  </si>
  <si>
    <t xml:space="preserve"> LOGOPED, gr.3</t>
  </si>
  <si>
    <t>ASISTENT SOCIAL SPECIALIST, gr.2</t>
  </si>
  <si>
    <t>ASISTENT SOCIAL PRINCIPAL, gr.3</t>
  </si>
  <si>
    <t>1/2PSIHOLOG PRINCIPAL, gr.3</t>
  </si>
  <si>
    <t>PSIHOLOG PRINCIPAL,gr.3</t>
  </si>
  <si>
    <t>MEDIC 1/2NORMA, gr.5</t>
  </si>
  <si>
    <t>ASISTENT SOCIAL PRACTICANT, gr.1</t>
  </si>
  <si>
    <t xml:space="preserve">ASISTENT MEDICAL PRINCIPAL, gr.3 </t>
  </si>
  <si>
    <t>PL</t>
  </si>
  <si>
    <t>INSTRUCTOR EDUCAŢIE, gr.5</t>
  </si>
  <si>
    <t>INSTRUCTOR EDUCAŢIE, gr.4</t>
  </si>
  <si>
    <t>INSTRUCTOR EDUCAŢIE, gr.3</t>
  </si>
  <si>
    <t>SUPRAVEGHETOR de NOAPTE, gr.5</t>
  </si>
  <si>
    <t>SUPRAVEGHETOR de NOAPTE, gr.1</t>
  </si>
  <si>
    <t>SUPRAVEGHETOR de NOAPTE, gr,5</t>
  </si>
  <si>
    <t>EDUCATOR PRINCIPAL,gr.4</t>
  </si>
  <si>
    <t>1/2 EDUCATOR, gr.4</t>
  </si>
  <si>
    <t>ASISTENT SOCIAL PRINCIPAL, gr.4</t>
  </si>
  <si>
    <t>SUPRAVEGHETOR de NOAPTE, gr.4</t>
  </si>
  <si>
    <t>EDUCATOR PRINCIPAL, gr.5</t>
  </si>
  <si>
    <t xml:space="preserve">EDUCATOR, gr.5 </t>
  </si>
  <si>
    <t>ÎNGRIJITOR, gr.4</t>
  </si>
  <si>
    <t>PSIHOLOG PRACTICANT, gr.5</t>
  </si>
  <si>
    <t>EDUCATOR, gr.3</t>
  </si>
  <si>
    <t>INSTRUCTOR EDUCAŢIE, baza</t>
  </si>
  <si>
    <t xml:space="preserve">ÎNGRIJITOR, gr.5 </t>
  </si>
  <si>
    <t xml:space="preserve">ÎNGRIJITOR, gr.3 </t>
  </si>
  <si>
    <t>PSIHOLOG SPECIALIST, gr.2</t>
  </si>
  <si>
    <t>SUPRAVEGHETOR DE NOAPTE, gr.4</t>
  </si>
  <si>
    <t>EDUCATOR PRINCIPAL, gr.4</t>
  </si>
  <si>
    <t>SUPRAVEGHETOR DE NOAPTE, gr.3</t>
  </si>
  <si>
    <t>SUPRAVEGHETOR DE NOAPTE, gr.5</t>
  </si>
  <si>
    <t>EDUCATOR, gr.4</t>
  </si>
  <si>
    <t>ASISTENT MEDICAL PRINCIPAL, gr.5</t>
  </si>
  <si>
    <t>ASISTENT MEDICAL PRINCIPAL, gr.4</t>
  </si>
  <si>
    <t>ASISTENT MEDICAL PRINCIPAL, gr.3</t>
  </si>
  <si>
    <t>PEDAGOG  de RECUPERARE PRINCIPAL, gr.5</t>
  </si>
  <si>
    <t>SUPRAVEGHETOR NOAPTE, gr.2</t>
  </si>
  <si>
    <t>EDUCATOR  PRINCIPAL, gr.3</t>
  </si>
  <si>
    <t>EDUCATOR, gr.5</t>
  </si>
  <si>
    <t xml:space="preserve">ASISTENT MEDICAL, gr.5 </t>
  </si>
  <si>
    <t>PEDAGOG  de RECUPERARE, gr.3</t>
  </si>
  <si>
    <t>EDUCATOR, gr.2</t>
  </si>
  <si>
    <t>PSIHOLOG PRACTICANT, gr.1</t>
  </si>
  <si>
    <t>Spor 1 copil cu handicap (25%)</t>
  </si>
  <si>
    <t>Spor peste 2 copii (15%)</t>
  </si>
  <si>
    <t>Valoarea anuală a voucherelor de vacanţă</t>
  </si>
  <si>
    <t>Spor încordare psihică (15%)/Spor persoane cu handicap(15%)</t>
  </si>
  <si>
    <t>EDUCATOR PRINCIPAL, gr.3</t>
  </si>
  <si>
    <t>INSTRUCTOR  de EDUCAŢIE, gr.4</t>
  </si>
  <si>
    <t>SUPRAVEGHETOR  DE NOAPTE, gr.2</t>
  </si>
  <si>
    <t>ASISTENT SOCIAL SPECIALIST, gr.5</t>
  </si>
  <si>
    <t>PSIHOLOG SPECIALIST, gr.5</t>
  </si>
  <si>
    <t>PSIHOLOG PRINCIPAL, gr.5</t>
  </si>
  <si>
    <t>PSIHOLOG SPECIALIST, gr.3</t>
  </si>
  <si>
    <t xml:space="preserve">ASISTENT MEDICAL, gr.2 </t>
  </si>
  <si>
    <t xml:space="preserve"> EDUCATOR PRINCIPAL, gr.3</t>
  </si>
  <si>
    <t xml:space="preserve">EDUCATOR, gr.3 </t>
  </si>
  <si>
    <t xml:space="preserve">EDUCATOR, gr.4 </t>
  </si>
  <si>
    <t>ASISTENT MEDICAL, gr.3</t>
  </si>
  <si>
    <t>PEDAGOG  de RECUPERARE PRINCIPAL, gr.4</t>
  </si>
  <si>
    <t>PEDAGOG  de RECUPERARE PRINCIPAL, gr.3</t>
  </si>
  <si>
    <t>PEDAGOG  de RECUPERARE, gr.5</t>
  </si>
  <si>
    <t>PEDAGOG  de RECUPERARE, gr.4</t>
  </si>
  <si>
    <t>INFIRMIERĂ, gr.5</t>
  </si>
  <si>
    <t>INFIRMIERĂ, gr.4</t>
  </si>
  <si>
    <t>INFIRMIERĂ, gr.3</t>
  </si>
  <si>
    <t>MEDIC PRIMAR, gr.5</t>
  </si>
  <si>
    <t>KINETOTERAPEUT, gr.1</t>
  </si>
  <si>
    <t>EDUCATOR, gr.1</t>
  </si>
  <si>
    <t>COORDONATOR PERSO  NAL DE SPECIALI TATE</t>
  </si>
  <si>
    <t xml:space="preserve">EDUCATOR, gr.2 </t>
  </si>
  <si>
    <t>EDUCATOR, baza</t>
  </si>
  <si>
    <t>ÎNGRIJITOARE, gr.5</t>
  </si>
  <si>
    <t>ÎNGRIJITOARE, gr.2</t>
  </si>
  <si>
    <t xml:space="preserve">ASISTENT MEDICAL, baza </t>
  </si>
  <si>
    <t xml:space="preserve">ASISTENT MEDICAL PRINCIPAL, gr.5 </t>
  </si>
  <si>
    <t xml:space="preserve">ASISTENT MEDICAL PRINCIPAL, gr.4 </t>
  </si>
  <si>
    <t>PEDAGOG de RECUPERARE  PRINCIPAL, gr.5</t>
  </si>
  <si>
    <t>PEDAGOG  de RECUPERARE  PRINCIPAL, gr.4</t>
  </si>
  <si>
    <t>PSIHOLOG SPECIALIST, gr.4</t>
  </si>
  <si>
    <t>ÎNGRIJITOARE, gr.3</t>
  </si>
  <si>
    <t>ÎNGRIJITOARE, gr.4</t>
  </si>
  <si>
    <t>ASISTENT SOCIAL SPECIALIST, gr.4</t>
  </si>
  <si>
    <t>LOGOPED PRINCIPAL, gr.5</t>
  </si>
  <si>
    <t>KINETOTERAPEUT PRINCIPAL, gr.3</t>
  </si>
  <si>
    <t>ASISTENT MEDICAL, gr.5</t>
  </si>
  <si>
    <t>ÎNGRIJITOARE, baza</t>
  </si>
  <si>
    <t>ASISTENT MEDICAL, gr.4</t>
  </si>
  <si>
    <t>KINETOTERAPEUT, gr.5</t>
  </si>
  <si>
    <t>PEDAGOG de RECUPERARE  PRINCIPAL, gr.3</t>
  </si>
  <si>
    <t>PSIHOLOG PRINCIPAL, gr.3</t>
  </si>
  <si>
    <t>EDUCATOR,gr.3</t>
  </si>
  <si>
    <t>ASISTENT SOCIAL  PRACTICANT, gr.2</t>
  </si>
  <si>
    <t>ASISTENT SOCIAL  PRACTICANT, gr.4</t>
  </si>
  <si>
    <t xml:space="preserve">SUPRAVEGHETOR DE NOAPTE, gr.5 </t>
  </si>
  <si>
    <t>ASISTENT SOCIAL PRINCIPAL, gr.2</t>
  </si>
  <si>
    <t>LOGOPED, gr.1</t>
  </si>
  <si>
    <t>KINETOTERAPEUT PRINCIPAL, gr.2</t>
  </si>
  <si>
    <t>LOGOPED PRINCIPAL, gr.4</t>
  </si>
  <si>
    <t>KINETOTERAPEUT, gr.2</t>
  </si>
  <si>
    <t>ASISTENT SOCIAL PRACTICANT, baza</t>
  </si>
  <si>
    <t>EDUCATOR PRINCIPAL, gr.2</t>
  </si>
  <si>
    <t xml:space="preserve">ÎNGRIJITOR, baza </t>
  </si>
  <si>
    <t>SPĂLĂTOREASĂ, gr.5</t>
  </si>
  <si>
    <t>G/M</t>
  </si>
  <si>
    <t xml:space="preserve">Nr. crt. </t>
  </si>
  <si>
    <t>PEDAGOG  de RECUPERARE            PRINCIPAL, gr.5</t>
  </si>
  <si>
    <t>PEDAGOG  de RECUPERARE            PRINCIPAL, gr.3</t>
  </si>
  <si>
    <t xml:space="preserve">PEDAGOG de  RECUPERARE, gr.5            </t>
  </si>
  <si>
    <t xml:space="preserve">PEDAGOG  de RECUPERARE, gr.4            </t>
  </si>
  <si>
    <t xml:space="preserve">PEDAGOG de RECUPERARE, gr.2            </t>
  </si>
  <si>
    <t xml:space="preserve">INGRIJITOARE, gr.3 </t>
  </si>
  <si>
    <t>1/2 MEDIC SPECIALIST, gr.2</t>
  </si>
  <si>
    <t>ASISTENT MEDICAL, gr.1</t>
  </si>
  <si>
    <t>1/2 PSIHOLOG PRACTICANT, baza</t>
  </si>
  <si>
    <t>INSTRUCTOR de ERGOTERAPIE PRINCIPAL, gr.5</t>
  </si>
  <si>
    <t>1/2 MEDIC PRIMAR, gr.5</t>
  </si>
  <si>
    <t>ASISTENT MEDICAL (farmacie), gr.4</t>
  </si>
  <si>
    <t>INFIRMIERĂ, baza</t>
  </si>
  <si>
    <t>INFIRMIERĂ, gr.2</t>
  </si>
  <si>
    <t>1/2 KINETOTERAPEUT, gr.5</t>
  </si>
  <si>
    <t>INSTRUCTOR de ERGOTERAPIE PRINCIPAL, gr.3</t>
  </si>
  <si>
    <t>INSTRUCTOR de ERGOTERAPIE, gr.5</t>
  </si>
  <si>
    <t>MEDIC PRIMAR (generalist) , gr.5</t>
  </si>
  <si>
    <t>ASISTENT MEDICAL,baza</t>
  </si>
  <si>
    <t>ASISTENT SOCIAL DEBUTANT, baza</t>
  </si>
  <si>
    <t>INSTRUCTOR  de ERGOTERAPIE, gr.3</t>
  </si>
  <si>
    <t>PEDAGOG  de RECUPERARE, gr.1</t>
  </si>
  <si>
    <t>PEDAGOG  de RECUPERARE, baza</t>
  </si>
  <si>
    <t>SPĂLĂTOREASĂ, gr.3</t>
  </si>
  <si>
    <t>1/2MEDIC (GENERALIST), gr.5</t>
  </si>
  <si>
    <t>1/2  MEDIC SPECIALIST, gr.5</t>
  </si>
  <si>
    <t xml:space="preserve">ASISTENT MEDICAL, gr.1 </t>
  </si>
  <si>
    <t>ASISTENT MEDICAL, baza</t>
  </si>
  <si>
    <t>INFIRMIERĂ, gr.1</t>
  </si>
  <si>
    <t xml:space="preserve"> 
</t>
  </si>
  <si>
    <t>Tipul sporului/cota procentuală/valoare brută</t>
  </si>
  <si>
    <t>Baza legală acordare sporuri</t>
  </si>
  <si>
    <t xml:space="preserve">Valoarea anuală a voucherelor de vacanţă </t>
  </si>
  <si>
    <t>Valoarea anuală a indemnizaţiei de hrană</t>
  </si>
  <si>
    <t>spor tură/valoa-re brută</t>
  </si>
  <si>
    <t>Nr.  crt.</t>
  </si>
  <si>
    <t>INFIRMIER, gr.1</t>
  </si>
  <si>
    <t>ASISTENT SOCIAL PRACTICANT, gr.5</t>
  </si>
  <si>
    <t>PSIHOLOG  PRACTICANT, gr.4</t>
  </si>
  <si>
    <t>EDUCATOR  PRINCIPAL, gr.4</t>
  </si>
  <si>
    <t>EDUCATOR  PRINCIPAL, gr.5</t>
  </si>
  <si>
    <t>INSTRUCTOR de EDUCAŢIE PRINCIPAL, gr.5</t>
  </si>
  <si>
    <t>INSTRUCTOR de EDUCAŢIE PRINCIPAL, gr.3</t>
  </si>
  <si>
    <t>INSTRUCTOR de EDUCAŢIE PRINCIPAL, gr.4</t>
  </si>
  <si>
    <t xml:space="preserve">INSTRUCTOR  de EDUCAŢIE, gr.5  </t>
  </si>
  <si>
    <t>INSTRUCTOR  de EDUCAŢIE, baza</t>
  </si>
  <si>
    <t>MASOR, gr.5</t>
  </si>
  <si>
    <t>INSTRUCTOR  de ERGOTERAPIE  PRINCIPAL, gr.5</t>
  </si>
  <si>
    <t>INSTRUCTOR de ERGOTERAPIE, gr.4</t>
  </si>
  <si>
    <t xml:space="preserve">ASISTENT MEDICAL,gr.2  </t>
  </si>
  <si>
    <t>1/2 PSIHOLOG PRACTICANT, gr.2</t>
  </si>
  <si>
    <t xml:space="preserve"> KINETOTERAPEUT, gr.4 </t>
  </si>
  <si>
    <t>PEDAGOG  de RECUPERARE, gr.2</t>
  </si>
  <si>
    <t>D.G.A</t>
  </si>
  <si>
    <t>.S.P.C.</t>
  </si>
  <si>
    <t>SUCEAVA</t>
  </si>
  <si>
    <t>Denumire</t>
  </si>
  <si>
    <t>Niv.</t>
  </si>
  <si>
    <t>Denumire spor</t>
  </si>
  <si>
    <t>functie</t>
  </si>
  <si>
    <t>stud</t>
  </si>
  <si>
    <t>S</t>
  </si>
  <si>
    <t>M</t>
  </si>
  <si>
    <t>FESTILA VALENTINA</t>
  </si>
  <si>
    <t>CONS.CL I S1gr5</t>
  </si>
  <si>
    <t>TARABOANTA ADINA-CRISTINA</t>
  </si>
  <si>
    <t>CONS.CL I S1gr3</t>
  </si>
  <si>
    <t>BOTEZATU NICOLETA</t>
  </si>
  <si>
    <t>SEF BIROU GR.II</t>
  </si>
  <si>
    <t>IFTIMI VASILE-VIOREL</t>
  </si>
  <si>
    <t>CONS.CL I A1gr3</t>
  </si>
  <si>
    <t>FILIP DIMITRIE-GERARD</t>
  </si>
  <si>
    <t>NACU MIHAIELA-MARIANA</t>
  </si>
  <si>
    <t>SEF SER.GR.II</t>
  </si>
  <si>
    <t>ALECSA IOAN ALEXANDRU</t>
  </si>
  <si>
    <t>STEFANCIUC DANIELA-BEATRICE</t>
  </si>
  <si>
    <t>BERARI ALIN-MARCEL</t>
  </si>
  <si>
    <t>CONS.CL I P1gr4</t>
  </si>
  <si>
    <t>GOLEA DRAGOS-ADRIAN</t>
  </si>
  <si>
    <t>CONS.CL I P1gr3</t>
  </si>
  <si>
    <t>MOLOCI ALINA-MARINELA</t>
  </si>
  <si>
    <t>CONS.CL I P1gr2</t>
  </si>
  <si>
    <t>URSAN LILIANA-BRINDUSA</t>
  </si>
  <si>
    <t>CONS.CL I A1gr5</t>
  </si>
  <si>
    <t>CIOBANU LIVIU-OCTAVIAN</t>
  </si>
  <si>
    <t>CONS.CL I A1gr2</t>
  </si>
  <si>
    <t>GRIGORAS ALINA</t>
  </si>
  <si>
    <t>RF.CL III A3gr3</t>
  </si>
  <si>
    <t>D</t>
  </si>
  <si>
    <t>MATEOAEA CAMELIA-LILIANA</t>
  </si>
  <si>
    <t>POROCH VIORICA-MIRELA</t>
  </si>
  <si>
    <t>MACSIM DANIELA-CARMEN</t>
  </si>
  <si>
    <t>PINZARASU MARIANA</t>
  </si>
  <si>
    <t>CONS.CL I P1gr5</t>
  </si>
  <si>
    <t>ONICEANU SILVIA</t>
  </si>
  <si>
    <t>BABAU STEFANIA</t>
  </si>
  <si>
    <t>EXP.CL I A3gr1</t>
  </si>
  <si>
    <t>SPOR SUMA FIXA</t>
  </si>
  <si>
    <t>CIMPAN ANCA</t>
  </si>
  <si>
    <t>PRECOB IULIANA</t>
  </si>
  <si>
    <t>CRACIUNESCU MARIA</t>
  </si>
  <si>
    <t>C.JR.CL I S1gr5</t>
  </si>
  <si>
    <t>BACIU IULIANA-MARIANA</t>
  </si>
  <si>
    <t>BIRSETE SORIN</t>
  </si>
  <si>
    <t>C.JR.CL I S1gr4</t>
  </si>
  <si>
    <t>BURDUJA ANA IONELA</t>
  </si>
  <si>
    <t>C.JR.CL I S1gr3</t>
  </si>
  <si>
    <t>NITA ANA-MARIA</t>
  </si>
  <si>
    <t>C.JR.CL I P1gr2</t>
  </si>
  <si>
    <t>BRATEANU ANA-IULIANA</t>
  </si>
  <si>
    <t>C.JR.CL IA3gr2</t>
  </si>
  <si>
    <t>MAZAREANU IONELA</t>
  </si>
  <si>
    <t>C.JR.CL IA3gr1</t>
  </si>
  <si>
    <t>AMARGHIOALEI RODICA</t>
  </si>
  <si>
    <t>CONS.JUR.DEB.gr.5</t>
  </si>
  <si>
    <t>NICA ELENA</t>
  </si>
  <si>
    <t>POP CONSTANTIN-ALEXANDRU</t>
  </si>
  <si>
    <t>HOJBOTA SERGIU</t>
  </si>
  <si>
    <t>EXP.CL I S1gr5</t>
  </si>
  <si>
    <t>VASILIU MIHAELA</t>
  </si>
  <si>
    <t>AUDITOR I S3gr5</t>
  </si>
  <si>
    <t>CEOCAN FLOAREA</t>
  </si>
  <si>
    <t>AUDITOR I S3gr4</t>
  </si>
  <si>
    <t>HERMENIUC CRISTINA-LENUTA</t>
  </si>
  <si>
    <t>TASCA RODICA</t>
  </si>
  <si>
    <t>ANTON NICOLETA</t>
  </si>
  <si>
    <t>GRIGORESCU MIHAELA</t>
  </si>
  <si>
    <t>CONS.CL I S1gr4</t>
  </si>
  <si>
    <t>MARIANCIUC IONELA</t>
  </si>
  <si>
    <t>AIOANE GEANINA-CRISTINA</t>
  </si>
  <si>
    <t>BALAN LILIANA</t>
  </si>
  <si>
    <t>R.S.CL II S1gr5</t>
  </si>
  <si>
    <t>NICHITELEA ROLANDA</t>
  </si>
  <si>
    <t>RF.CL III S1gr5</t>
  </si>
  <si>
    <t>MOROSAN LETITIA-SIMONA</t>
  </si>
  <si>
    <t>ORHEAN VIOLETA</t>
  </si>
  <si>
    <t>MOROSAN MAGDALENA</t>
  </si>
  <si>
    <t>PRECOB VETUCA</t>
  </si>
  <si>
    <t>DUMITRU DORINA</t>
  </si>
  <si>
    <t>DOROFTEI MARIA-FELICIA</t>
  </si>
  <si>
    <t>INSP.SP.IAgr5</t>
  </si>
  <si>
    <t>PLACINTA VASILE-CRISTINEL</t>
  </si>
  <si>
    <t>CIUHAN ION</t>
  </si>
  <si>
    <t>VACANT(PLACINTA) B</t>
  </si>
  <si>
    <t>EICHORN VASILIU BOGDAN</t>
  </si>
  <si>
    <t>CRACIUNESCU ANDREI-ROBERT</t>
  </si>
  <si>
    <t>GAITAN LUCIA</t>
  </si>
  <si>
    <t>GORBANESCU CONSTANTIN-STELIAN</t>
  </si>
  <si>
    <t>GRIG MARIETA</t>
  </si>
  <si>
    <t>CRISTUREAN AURICA</t>
  </si>
  <si>
    <t>UNGUREANU CORINA-ADINA</t>
  </si>
  <si>
    <t>PRUNDEL GABRIELA-ELENA</t>
  </si>
  <si>
    <t>MOISUC VIOREL-RAUL</t>
  </si>
  <si>
    <t>C.JR.CL I A1gr3</t>
  </si>
  <si>
    <t>ROMAN ELENA</t>
  </si>
  <si>
    <t>MARTUNEAC GEORGIANA</t>
  </si>
  <si>
    <t>EXP.CL I P1gr3</t>
  </si>
  <si>
    <t>\COMPARTIMENT POSTADOPTII</t>
  </si>
  <si>
    <t>GHIUTA VERONICA-LIDIA</t>
  </si>
  <si>
    <t>MATEI ALEXANDRA-STEFANA</t>
  </si>
  <si>
    <t>DANELIUC NICULINA-DOINA</t>
  </si>
  <si>
    <t>CIOBAN STELA</t>
  </si>
  <si>
    <t>INSP.CL I P1gr3</t>
  </si>
  <si>
    <t>OANEA MIRELA-DELIA</t>
  </si>
  <si>
    <t>GIURCA LUMINITA</t>
  </si>
  <si>
    <t>INSP.SP. Igr5</t>
  </si>
  <si>
    <t>CURELIUC DIANA-ELENA</t>
  </si>
  <si>
    <t>1/2 IN.SP.IA.gr.4</t>
  </si>
  <si>
    <t>G</t>
  </si>
  <si>
    <t>NEMTISOR GABRIELA</t>
  </si>
  <si>
    <t>LAHMAN CRISTINA-TEODORA</t>
  </si>
  <si>
    <t>FOCSA AURELIA-AURUTA</t>
  </si>
  <si>
    <t>DUCIUC CARMENA-MARIANA</t>
  </si>
  <si>
    <t>CORDUNEANU LOREDANA-IONELA</t>
  </si>
  <si>
    <t>HARITON MIRCEA-BOGDAN</t>
  </si>
  <si>
    <t>ABAGERU MIHAELA</t>
  </si>
  <si>
    <t>TODIREANU ANA-MARIA</t>
  </si>
  <si>
    <t>EXP.CL I A1baza</t>
  </si>
  <si>
    <t>P</t>
  </si>
  <si>
    <t>TARNAUCEANU FLORIN</t>
  </si>
  <si>
    <t>JURESCHI IRINA-MARIA</t>
  </si>
  <si>
    <t>BULIGA GABRIEL-VASILICA</t>
  </si>
  <si>
    <t>BOLOGA DANIEL-CATALIN</t>
  </si>
  <si>
    <t>VEZETEU ROZICA</t>
  </si>
  <si>
    <t>MOROSANU DANIELA MARIA</t>
  </si>
  <si>
    <t>EXP.CL I S1gr4</t>
  </si>
  <si>
    <t>GALBAU AUGUSTIN-VALERIU</t>
  </si>
  <si>
    <t>TINTA AURORA BRINDUSA</t>
  </si>
  <si>
    <t>HOMIUC RUXANDRA-GABRIELA</t>
  </si>
  <si>
    <t>LOGIGAN RITA</t>
  </si>
  <si>
    <t>CIUPALA ANA LILIANA</t>
  </si>
  <si>
    <t>ZOTA IBOLYA</t>
  </si>
  <si>
    <t>PAVALOAIA MARIA-VASILICA</t>
  </si>
  <si>
    <t>AXINTE LUMINITA VERONICA</t>
  </si>
  <si>
    <t>BIRSETE ALINA</t>
  </si>
  <si>
    <t>LEONTE DOINITA-LUMINITA</t>
  </si>
  <si>
    <t>LUCANU ALEXANDRINA</t>
  </si>
  <si>
    <t>EXP.CL I A1gr2</t>
  </si>
  <si>
    <t>LAZARIUC RUXANDRA-CEZARA</t>
  </si>
  <si>
    <t>GRIGORAS PAULA</t>
  </si>
  <si>
    <t>EXP.CL I A3gr2</t>
  </si>
  <si>
    <t>FILIP MARIA-IULIANA</t>
  </si>
  <si>
    <t>EXP.CL I S1gr3</t>
  </si>
  <si>
    <t>DOROFTEI SABINA-SILVIA</t>
  </si>
  <si>
    <t>EXP.DEBbaza</t>
  </si>
  <si>
    <t>BURAC GABRIELA-ADRIANA</t>
  </si>
  <si>
    <t>INSP.SP. Igr3</t>
  </si>
  <si>
    <t>CAPRARU AURICA</t>
  </si>
  <si>
    <t>ZAGAN DANIELA</t>
  </si>
  <si>
    <t>DAVID ZINICA</t>
  </si>
  <si>
    <t>ROTARU DANIELA-GABRIELA</t>
  </si>
  <si>
    <t>STOICA ELENA-ANDREEA</t>
  </si>
  <si>
    <t>SPOR NEVAZATORI  15%</t>
  </si>
  <si>
    <t>BUCATARIU LUCIAN-VASILE</t>
  </si>
  <si>
    <t>INSP.SP. IIgr5</t>
  </si>
  <si>
    <t>STEFAROI PETRU</t>
  </si>
  <si>
    <t>HRITUC VIRGINIA</t>
  </si>
  <si>
    <t>RIMBU MARILENA-LOREDANA</t>
  </si>
  <si>
    <t>CLEMENT GABRIELA</t>
  </si>
  <si>
    <t>EXP.CL I P1gr4</t>
  </si>
  <si>
    <t>PAICU OANA-TEODORA</t>
  </si>
  <si>
    <t>IBANESCU TEODORA-NAUSICA</t>
  </si>
  <si>
    <t>EXP.CL I P1gr2</t>
  </si>
  <si>
    <t>CHIRILA VIOREL</t>
  </si>
  <si>
    <t>MIHAI MONICA-ELENA</t>
  </si>
  <si>
    <t>CAZAC ANISOARA-LOREDANA</t>
  </si>
  <si>
    <t>MITROFAN TAMARA-MONICA</t>
  </si>
  <si>
    <t>POPESCU LUMINITA-AFRODITA</t>
  </si>
  <si>
    <t>MIHAILA MIHAIELA-LILIANA</t>
  </si>
  <si>
    <t>CERLINCA CARMEN-MONICA</t>
  </si>
  <si>
    <t>PAIUS FELICIA</t>
  </si>
  <si>
    <t>PASAILA DORINA-PARASCHIVA</t>
  </si>
  <si>
    <t>SERVICIUL FINANCIAR CONTABIL</t>
  </si>
  <si>
    <t>MACOVEI MARIA</t>
  </si>
  <si>
    <t>COJOCARU DOINA-CRISTINA</t>
  </si>
  <si>
    <t>MUNTEAN NICOLETA-MONICA</t>
  </si>
  <si>
    <t>MATEI ROSE-MARIE-CARMEN</t>
  </si>
  <si>
    <t>MANOLIU ANGELICA</t>
  </si>
  <si>
    <t>CORDUNEANU MARIAN-RAZVAN</t>
  </si>
  <si>
    <t>SIMIONIUC DANIELA</t>
  </si>
  <si>
    <t>TURCAN RAHILA</t>
  </si>
  <si>
    <t>PERIOADA DETERMINATA</t>
  </si>
  <si>
    <t>FLORESCU JEANINA</t>
  </si>
  <si>
    <t>CONS.CL I A1gr4</t>
  </si>
  <si>
    <t>CIORNODOLEA MIHAELA</t>
  </si>
  <si>
    <t>TODASCA ANCA-FLORENTINA</t>
  </si>
  <si>
    <t>GAVRILOVICI DANIELA-LUCRETIA</t>
  </si>
  <si>
    <t>SESERMAN ANGELA</t>
  </si>
  <si>
    <t>GRIGORIU DANIELA</t>
  </si>
  <si>
    <t>DANILA ANDA-MARIA</t>
  </si>
  <si>
    <t>BADALUTA ELENA</t>
  </si>
  <si>
    <t>RUSU CRISTINA</t>
  </si>
  <si>
    <t>ENEA LIVIANA</t>
  </si>
  <si>
    <t>SPIRIDON DUMITRA</t>
  </si>
  <si>
    <t>VACANT(ENEA) B</t>
  </si>
  <si>
    <t>PETRARIU PAULA</t>
  </si>
  <si>
    <t>PRICOP VIOLETA</t>
  </si>
  <si>
    <t>ADMIN.Igr5(M)</t>
  </si>
  <si>
    <t>STRUGARU CONSTANTIN</t>
  </si>
  <si>
    <t>SOFER I gr5</t>
  </si>
  <si>
    <t>DUMITRESCU ANDREI-CONSTANTIN</t>
  </si>
  <si>
    <t>REF.IAgr3(M)</t>
  </si>
  <si>
    <t>Pag,    1</t>
  </si>
  <si>
    <t xml:space="preserve">COMPARTIMENTUL  STRATEGII, PROIECTE ŞI PARTENERIATE </t>
  </si>
  <si>
    <t>TOTAL NET</t>
  </si>
  <si>
    <t xml:space="preserve">BIROUL SSM, PSI ŞI MANAGEMENT CALITATE </t>
  </si>
  <si>
    <t xml:space="preserve">Nume si prenume                </t>
  </si>
  <si>
    <t xml:space="preserve"> Salar</t>
  </si>
  <si>
    <t>Nr.</t>
  </si>
  <si>
    <t>crt.</t>
  </si>
  <si>
    <t xml:space="preserve"> Mar- </t>
  </si>
  <si>
    <t xml:space="preserve"> ca  </t>
  </si>
  <si>
    <t>Grad</t>
  </si>
  <si>
    <t>atia</t>
  </si>
  <si>
    <t>TOTAL BRUT</t>
  </si>
  <si>
    <t>VACANT</t>
  </si>
  <si>
    <t>COMPARTIMENTUL     SSM ŞI PSI</t>
  </si>
  <si>
    <t>COMPARTIMENTUL MANAGEMENT CALITATE</t>
  </si>
  <si>
    <t>SERVICIUL COMISIILOR DE SPECIALITATE</t>
  </si>
  <si>
    <t>BIROUL MONITORIZARE ÎN DOMENIUL ASISTENŢEI SOCIALE</t>
  </si>
  <si>
    <t xml:space="preserve">COMPARTIMENTUL DE COORDONARE A AUTORITĂŢILOR PUBLICE LOCALE </t>
  </si>
  <si>
    <t>SERVICIUL JURIDIC SI CONTENCIOS</t>
  </si>
  <si>
    <t>COMPARTIMENT DELINCVENŢĂ JUVENILĂ, TRAFIC DE PERSOANE, REFUGIAŢI, REPATRIAŢI</t>
  </si>
  <si>
    <t>COMPARTIMENT AUDIT INTERN</t>
  </si>
  <si>
    <t xml:space="preserve">SERVICIUL  RESURSE UMANE </t>
  </si>
  <si>
    <t>SERVICIUL  RESURSE UMANE PERIOADĂ DETERMINATĂ</t>
  </si>
  <si>
    <t>COMPARTIMENT ADMINISTRARE PATRIMONIU</t>
  </si>
  <si>
    <t>COMPARTIMENT REGISTRATURA SI RELAŢII CU PUBLICUL</t>
  </si>
  <si>
    <t>SERVICIUL ACHIZIŢII PUBLICE ŞI CONTRACTARE SERVICII SOCIALE</t>
  </si>
  <si>
    <t>COMPARTIMENT INVESTITII SI RECEPŢII LUCRĂRI</t>
  </si>
  <si>
    <t>BIROUL ADOPŢII ŞI POSTADOPŢII</t>
  </si>
  <si>
    <t>\COMPARTIMENT ADOPŢII</t>
  </si>
  <si>
    <t>SERVICIUL DE EVALUARE COMPLEXĂ A COPILULUI CU DIZABILITĂŢI</t>
  </si>
  <si>
    <t>MANAGER CAZ</t>
  </si>
  <si>
    <t>SERVICIUL INTERVENŢIE ÎN REGIM DE URGENŢĂ ŞI VIOLENŢĂ ÎN FAMILE</t>
  </si>
  <si>
    <t xml:space="preserve">SERVICIUL REZIDENŢIAL COPII şi PLASAMENTE   FAMILIALE </t>
  </si>
  <si>
    <t xml:space="preserve">COMPARTIMENT MANAGEMENT DE CAZ   PLASAMENT  ŞI REINTEGRARE FAMILIALĂ </t>
  </si>
  <si>
    <t>SERVICIUL DE ASISTENTA MATERNALA</t>
  </si>
  <si>
    <t>COMPARTIMENT MANAGEMENT  DE CAZ COPII AFLAŢI îN ASISTENŢĂ MATERNALĂ</t>
  </si>
  <si>
    <t xml:space="preserve">COMPARTIMENT MANAGEMENT DE CAZ ASISTENŢI MATERNALI </t>
  </si>
  <si>
    <t xml:space="preserve">VACANT </t>
  </si>
  <si>
    <t>5 D.G.A</t>
  </si>
  <si>
    <t>SERVICIUL REZIDENTIAL ADULŢI</t>
  </si>
  <si>
    <t>COMPARTIMENT PERSOANE ADULTE ÎN DIFICULTATE</t>
  </si>
  <si>
    <t>SERVICIUL DE EVALUARE COMPLEXĂ A PERSOANELOR ADULTE CU HANDICAP</t>
  </si>
  <si>
    <t>SERVICIUL BUGET-SALARIZARE</t>
  </si>
  <si>
    <t>COMPARTIMENT BUGET ŞI ORDONANŢĂRI</t>
  </si>
  <si>
    <t>COMPARTIMENT DE PROTECŢIE DE TIP REZIDENŢIAL A PERSOANELOR ADULTE CU DIZABILITĂŢI</t>
  </si>
  <si>
    <t>COMPARTIMENT SALARIZARE</t>
  </si>
  <si>
    <t>COMPARTIMENT PLĂŢI PRESTAŢII SOCIALE</t>
  </si>
  <si>
    <t>COMPARTIMENT FINANCIAR-CONTABIL</t>
  </si>
  <si>
    <t>SERVICIUL ADMINISTRATIV</t>
  </si>
  <si>
    <t>COMPARTIMENT TEHNIC- ADMINISTRATIV</t>
  </si>
  <si>
    <t>COMPARTIMENT   ARHIVA</t>
  </si>
  <si>
    <t>MAXIM PETRU</t>
  </si>
  <si>
    <t>COND.VATAMATOARE  15%</t>
  </si>
  <si>
    <t>APARATUL PROPRIU</t>
  </si>
  <si>
    <t>Nr.crt.</t>
  </si>
  <si>
    <t xml:space="preserve">SERVICII DE PROTECŢIE PENTRU COPILUL AFLAT ÎN DIFICULTATE  FUNDU MOLDOVEI </t>
  </si>
  <si>
    <t>CASA DE TIP FAMILIAL  "VISĂTORII" FUNDU MOLDOVEI</t>
  </si>
  <si>
    <t>SANDRU-TARAN RADU</t>
  </si>
  <si>
    <t>ANDRONICESCU ANGELA</t>
  </si>
  <si>
    <t>MUN.CAL.I gr.5</t>
  </si>
  <si>
    <t>TOLOS GAVRIL-VIRGIL</t>
  </si>
  <si>
    <t>MUN.CAL.II gr.5</t>
  </si>
  <si>
    <t>ANDRONICESCU ANCUTA</t>
  </si>
  <si>
    <t>MUN.CAL.III gr.3</t>
  </si>
  <si>
    <t>SERVICII DE PROTECŢIE PENTRU COPILUL AFLAT ÎN DIFICULTATE DOLHASCA</t>
  </si>
  <si>
    <t>CASA DE TIP FAMILIAL "SFANTUL GHEORGHE" DOLHASCA</t>
  </si>
  <si>
    <t>TITIANU TUDORICA</t>
  </si>
  <si>
    <t>REF.Igr4(M)</t>
  </si>
  <si>
    <t>NOAPTE           25%</t>
  </si>
  <si>
    <t>SUCIU RODICA</t>
  </si>
  <si>
    <t>REF.Igr3(M)</t>
  </si>
  <si>
    <t>AGAFITEI IONELA</t>
  </si>
  <si>
    <t>REF.Igr2(M)</t>
  </si>
  <si>
    <t>PAVALOAIA MARIA-LUMINITA</t>
  </si>
  <si>
    <t>MUN.CAL.III gr.4</t>
  </si>
  <si>
    <t>CIOBANU ELENA</t>
  </si>
  <si>
    <t xml:space="preserve"> SERVICII DE PROTECŢIE PENTRU COPILUL AFLAT ÎN DIFICULTATE RĂDĂUŢI- SOLCA</t>
  </si>
  <si>
    <t>CENTRUL DE PLASAMENT "MIHAIL ŞI GAVRIL" SOLCA</t>
  </si>
  <si>
    <t>CHIRILA MARIANA</t>
  </si>
  <si>
    <t>BUIUCLIU  ŞTEFAN-EDUARD</t>
  </si>
  <si>
    <t>MAXIMIUC ALEXANDRU</t>
  </si>
  <si>
    <t>REF.IAgr5(M)</t>
  </si>
  <si>
    <t>COVALIU SILVIU-FLORIN</t>
  </si>
  <si>
    <t>PAZNIC gr3</t>
  </si>
  <si>
    <t>COVALIU GHEORGHE</t>
  </si>
  <si>
    <t>BIGU CORNELIU</t>
  </si>
  <si>
    <t>REPCIUC DUMITRU</t>
  </si>
  <si>
    <t>TODERAS ELENA-EUGENEA</t>
  </si>
  <si>
    <t>FURDUI MIRELA</t>
  </si>
  <si>
    <t>MUN.CAL.III gr.5</t>
  </si>
  <si>
    <t>BIRGOVAN CRISTINA-ADRIANA</t>
  </si>
  <si>
    <t>BETCU MIRELA</t>
  </si>
  <si>
    <t>MUN.NECALIFICAT Ibaza</t>
  </si>
  <si>
    <t>ATELIER SCULPTURA PICTURA</t>
  </si>
  <si>
    <t>BIRGAUAN GHEORGHE</t>
  </si>
  <si>
    <t>REF.IAgr4(M)</t>
  </si>
  <si>
    <t>\FERMA ZOOTEHNICA</t>
  </si>
  <si>
    <t>TILIHOI VASILE VISTICU</t>
  </si>
  <si>
    <t>ATELIER TÂMPLARIE</t>
  </si>
  <si>
    <t>SAMBORSCHI EMIL ALDFRIED</t>
  </si>
  <si>
    <t xml:space="preserve"> CASA DE TIP FAMILIAL "UNIVERSUL COPIILOR " RĂDĂUŢI</t>
  </si>
  <si>
    <t>CIRDEIU GEORGE</t>
  </si>
  <si>
    <t>CIUBOTARIU FLORINICA</t>
  </si>
  <si>
    <t>MUN.NEC.I gr4</t>
  </si>
  <si>
    <t>SOLONAR CRISTINA-IONELA</t>
  </si>
  <si>
    <t>CHIPARUTI DOINITA</t>
  </si>
  <si>
    <t>APARTAMENT NR.7 COPIL DIZABILITĂŢI</t>
  </si>
  <si>
    <t>BOCANCEA LIDIA</t>
  </si>
  <si>
    <t>ACATRINEI CRISTINEL-CONSTANTIN</t>
  </si>
  <si>
    <t>CASA DE TIP FAMILIAL"DOMINO"</t>
  </si>
  <si>
    <t>TRIFAN ION</t>
  </si>
  <si>
    <t>ADĂPOST DE ZI ŞI DE NOAPTE PENTRU COPIII STRĂZII "LIZUCA"  FĂLTICENI</t>
  </si>
  <si>
    <t>REF.IIgr5(M)</t>
  </si>
  <si>
    <t>SERVICII  MULTIFUNCŢIONALE  PENTRU COPILUL AFLAT ÎN DIFICULTATE  FĂLTICENI</t>
  </si>
  <si>
    <t>CASA DE TIP FAMILIAL  "IASMINA" PENTRU COPILUL CU DIZABILITĂŢI</t>
  </si>
  <si>
    <t>URSAN RODICA</t>
  </si>
  <si>
    <t>INSP.SP. Igr4</t>
  </si>
  <si>
    <t>LAZAREAN MARIA</t>
  </si>
  <si>
    <t>CASA DE TIP FAMILIAL  "ORHIDEEA" PENTRU COPILUL CU DIZABILITĂŢI</t>
  </si>
  <si>
    <t>HOJBOTA IOAN</t>
  </si>
  <si>
    <t>GRIGORAS MIHAELA</t>
  </si>
  <si>
    <t>MUN.CAL.IV gr.5</t>
  </si>
  <si>
    <t>CASA DE TIP FAMILIAL  "LOTUS" PENTRU COPILUL CU DIZABILITĂŢI</t>
  </si>
  <si>
    <t>VAMESU GABRIEL</t>
  </si>
  <si>
    <t>SOFER I gr3</t>
  </si>
  <si>
    <t>HARASIM DUMITRU-MIHAI</t>
  </si>
  <si>
    <t>CENTRUL DE RECUPERARE</t>
  </si>
  <si>
    <t>GATEJ CARMEN-ELENA</t>
  </si>
  <si>
    <t>MOROSAN CARMEN</t>
  </si>
  <si>
    <t>BALUS DIANA</t>
  </si>
  <si>
    <t>INSP.SP.IAgr4</t>
  </si>
  <si>
    <t>TCACIUC DORINA-ANCA</t>
  </si>
  <si>
    <t>CENTRUL SOCIAL CU DESTINAŢIE MULTIFUNCŢIONALĂ GURA HUMORULUI</t>
  </si>
  <si>
    <t>LATES RAISA</t>
  </si>
  <si>
    <t>RUSU LILIANA GABRIELA</t>
  </si>
  <si>
    <t>SIDORIUC CLAUDIA</t>
  </si>
  <si>
    <t>INSP.SP. IIgr3</t>
  </si>
  <si>
    <t>EMBACH SIMINA</t>
  </si>
  <si>
    <t>C.JUR. Igr1</t>
  </si>
  <si>
    <t>COJOCARU ALEXANDRU</t>
  </si>
  <si>
    <t>CENTRUL MULTIFUNCŢIONAL DESTINAT VICTIMELOR VIOLENŢEI ÎN FAMILIE</t>
  </si>
  <si>
    <t>LATES GHEORGHE</t>
  </si>
  <si>
    <t>INSP.SP.IAgr3</t>
  </si>
  <si>
    <t>PATU MARIA-MIHAELA</t>
  </si>
  <si>
    <t>1/2 IN.SP.I gr5</t>
  </si>
  <si>
    <t>TURCAN ANCA-MIHAELA</t>
  </si>
  <si>
    <t>1/2 C.JUR. IAgr2</t>
  </si>
  <si>
    <t>NECULAEASA LAURA</t>
  </si>
  <si>
    <t>SERVICII PENTRU COPILUL AFLAT IN DIFICULTATE SIRET</t>
  </si>
  <si>
    <t xml:space="preserve">CENTRUL TERAPEUTIC MODULAR PENTRU COPILUL CU NEVOI SPECIALE "AMA DEUS" </t>
  </si>
  <si>
    <t>ZUGUN ELENA</t>
  </si>
  <si>
    <t>URSACHI VICTORIN</t>
  </si>
  <si>
    <t>PAZNIC gr5</t>
  </si>
  <si>
    <t>HLUSNEAC NICOLAI</t>
  </si>
  <si>
    <t>MUN.CAL.I(bucatar) gr.5</t>
  </si>
  <si>
    <t>COVALIU NICOLETA</t>
  </si>
  <si>
    <t>MUN.CAL.II(bucatar) gr.4</t>
  </si>
  <si>
    <t>SUIU MARINICA</t>
  </si>
  <si>
    <t>MUN.CAL.III(bucatar) gr.5</t>
  </si>
  <si>
    <t>MACOVEI STEFANIA</t>
  </si>
  <si>
    <t>MUN.CAL.III(bucatar) gr.3</t>
  </si>
  <si>
    <t>CASA TIP FAMILIAL "ALMA MATER"</t>
  </si>
  <si>
    <t>APETREI ADRIAN-GHEORGHE</t>
  </si>
  <si>
    <t>COMPLEX DE RECUPERARE NEURO-PSIHO-MOTORIE BLIJDORP - O NOUĂ VIAŢĂ SUCEAVA</t>
  </si>
  <si>
    <t>SERVICII SOCIALE PENTRU COPII CU DIZABILITĂŢI\ CENTRUL DE ZI PENTRU COPII CU DIZABILITĂŢI BLIJDORP ROMÂNIA</t>
  </si>
  <si>
    <t>Nr. crt.</t>
  </si>
  <si>
    <t>STOICA GEORGETA</t>
  </si>
  <si>
    <t>MOROSAN GABRIEL IONUT</t>
  </si>
  <si>
    <t>INSP.SP. IIgr2</t>
  </si>
  <si>
    <t>IVAN ELENA</t>
  </si>
  <si>
    <t>SERVICII SOCIALE PENTRU COPII CU DIZABILITĂŢI\ CASA DE TIP FAMILIAL "O NOUA VIATA"</t>
  </si>
  <si>
    <t>SEREDIUC DORINA</t>
  </si>
  <si>
    <r>
      <t xml:space="preserve">SERVICII SOCIALE PENTRU COPII CU DIZABILITĂŢI </t>
    </r>
    <r>
      <rPr>
        <sz val="10"/>
        <rFont val="Arial"/>
        <family val="2"/>
      </rPr>
      <t>\</t>
    </r>
    <r>
      <rPr>
        <b/>
        <sz val="10"/>
        <rFont val="Arial"/>
        <family val="2"/>
      </rPr>
      <t>CENTRUL RECUPERARE NEUROPSH.-MOTORIE</t>
    </r>
  </si>
  <si>
    <t>OSTAFICIUC DESPINA</t>
  </si>
  <si>
    <t>PRICOP FANEL-MIHAI</t>
  </si>
  <si>
    <t>APAVALOAE STEFAN</t>
  </si>
  <si>
    <t xml:space="preserve"> SERVICII SOCIALE PENTRU ADULŢI CU HANDICAP\CENTRUL DE ZI PENTRU ADULŢI CU HANDICAP BLIJDORP ROMÂNIA</t>
  </si>
  <si>
    <t>GAINA DANIELA</t>
  </si>
  <si>
    <t>CIMPAN PELAGHIA</t>
  </si>
  <si>
    <t>SERVICII SOCIALE PENTRU ADULŢI CU HANDICAP\CENTRUL DE SERVICII DE RECUPERARE NEURO-MOTORIE PENTRU PERSOANE ADULTE  CU HANDICAP(DE TIP AMBULATORIU)</t>
  </si>
  <si>
    <t>FOCSA VIOREL</t>
  </si>
  <si>
    <t>POPESCU VIOLETA</t>
  </si>
  <si>
    <t>MOSCALIUC PETRU</t>
  </si>
  <si>
    <t>SERVICII SOCIALE PENTRU ADULŢI CU HANDICAP\CENTRUL DE RECUPERARE ŞI REABILITARE PENTRU PERSOANE ADULTE CU DIZABILITĂŢI O NOUĂ VIAŢĂ-SUCEAVA</t>
  </si>
  <si>
    <t>VALCU TAMARA</t>
  </si>
  <si>
    <t>SERVICII MULTIFUNCŢIONALE DE TIP REZIDENŢIAL  SUCEAVA</t>
  </si>
  <si>
    <t>MODUL DE TIP FAMILIAL "MICUL PRINŢ"</t>
  </si>
  <si>
    <t>MATEI ELENA-DANIELA</t>
  </si>
  <si>
    <t>TURA             15%</t>
  </si>
  <si>
    <t>IVAN ILIE</t>
  </si>
  <si>
    <t>GALES FLOAREA</t>
  </si>
  <si>
    <t>CENTRUL DE PRIMIRE ÎN REGIM DE URGENŢĂ PENTRU COPILUL ABUZAT, NEGLIJAT ŞI EXPLOATAT TELEFONUL COPILULUI</t>
  </si>
  <si>
    <t>POPESCU MARIA-CRISTINA</t>
  </si>
  <si>
    <t>COJOCARU FELICIA-VERONICA</t>
  </si>
  <si>
    <t>CUCORADA LILIANA-FLORICA</t>
  </si>
  <si>
    <t>REF.Igr5(M)</t>
  </si>
  <si>
    <t>BEGHEAN DANIELA</t>
  </si>
  <si>
    <t>REF.IIgr1(M)</t>
  </si>
  <si>
    <t>ALUPULUI VIOREL</t>
  </si>
  <si>
    <t>CHIRIBUCA CLAUDIU-DUMITRU</t>
  </si>
  <si>
    <t>CASA DE TIP FAMILIAL "COLŢ ALB" SUCEAVA</t>
  </si>
  <si>
    <t>COROVIAC IULIA</t>
  </si>
  <si>
    <t>HODOROABA ELENA-TEODORA</t>
  </si>
  <si>
    <t>BANDOL PARASCHIVA</t>
  </si>
  <si>
    <t>MIHALACHE CRISTIAN-GYANE</t>
  </si>
  <si>
    <t>HOSTIUC NICOLAI</t>
  </si>
  <si>
    <t>MUN.CAL. gr.5</t>
  </si>
  <si>
    <t>MARENIUC CRISTINA</t>
  </si>
  <si>
    <t>MUN.CAL.I gr.3</t>
  </si>
  <si>
    <t>CENTRUL DE PLASAMENT "SPERANŢA" SUCEAVA</t>
  </si>
  <si>
    <t>VACANT(DOMSA) B</t>
  </si>
  <si>
    <t>MOROSAN ADRIAN STEFAN</t>
  </si>
  <si>
    <t>OLARIU DOINA</t>
  </si>
  <si>
    <t>SALTAN EMILIA</t>
  </si>
  <si>
    <t>BUTNARU MARIA</t>
  </si>
  <si>
    <t>PAIUS CLAUDEA-IOANA</t>
  </si>
  <si>
    <t>LUNGU GABRIEL</t>
  </si>
  <si>
    <t>MARTENIUC ANA</t>
  </si>
  <si>
    <t>REF.DEBbaza(M)</t>
  </si>
  <si>
    <t>POLDI CONSTANTIN-LIVIU</t>
  </si>
  <si>
    <t>HLADIUC FLORIN</t>
  </si>
  <si>
    <t>OLARIU JENICA IOAN</t>
  </si>
  <si>
    <t>MUN.CAL.Igr.5</t>
  </si>
  <si>
    <t>PASTRU VIORICA</t>
  </si>
  <si>
    <t>COJOCARIU DOINITA</t>
  </si>
  <si>
    <t>DONISA ELENA-CARMEN</t>
  </si>
  <si>
    <t>MUN.CAL.IV gr.4</t>
  </si>
  <si>
    <t>LUCA DOMNICA-DOINITA</t>
  </si>
  <si>
    <t>APARTAMENT SOCIAL NR.1 SUCEAVA</t>
  </si>
  <si>
    <t>BOICU CAMELIA-VOICHITA</t>
  </si>
  <si>
    <t>VALCU LILIANA</t>
  </si>
  <si>
    <t>SERVICII DE PROTECŢIE ÎN REGIM DE URGENŢĂ A CUPLULUI MAMĂ-COPIL</t>
  </si>
  <si>
    <t>CENTRUL MATERNALSUCEAVA</t>
  </si>
  <si>
    <t>MARCHITAN FELICIA</t>
  </si>
  <si>
    <t>DIMOFTE ELENA-NADIA</t>
  </si>
  <si>
    <t>CIORNEI CONSTANTIN-VALERIAN</t>
  </si>
  <si>
    <t>FERARIU MARIAN</t>
  </si>
  <si>
    <t xml:space="preserve">CENTRUL MATERNAL GURA HUMORULUI </t>
  </si>
  <si>
    <t>IVANOVICI OLGA</t>
  </si>
  <si>
    <t>DIRTU ELVIRA</t>
  </si>
  <si>
    <t xml:space="preserve"> CENTRUL DE RECUPERARE SI REABILITARE PERSOANE CU HANDICAP "O NOUĂ VIAŢĂ" SIRET</t>
  </si>
  <si>
    <t>CASA  KINCASSLAGH</t>
  </si>
  <si>
    <t>COZACIUC EUGENIA</t>
  </si>
  <si>
    <t>CASA MANION</t>
  </si>
  <si>
    <t>COZACIUC GHEORGHE</t>
  </si>
  <si>
    <t>CASA PHOENIX</t>
  </si>
  <si>
    <t>RISCIUC ALEXANDRU-BOGDAN</t>
  </si>
  <si>
    <t>POCLID ION-CONSTANTIN</t>
  </si>
  <si>
    <t>MUN.CAL.I gr.4</t>
  </si>
  <si>
    <t xml:space="preserve">CENTRUL DE RECUPERARE SI REABILITARE NEUROPSIHIATRICĂ MITOCU DRAGOMIRNEI     </t>
  </si>
  <si>
    <t>LUPASCU MIHAELA</t>
  </si>
  <si>
    <t>BOCANET IOAN</t>
  </si>
  <si>
    <t>SOFER I gr4</t>
  </si>
  <si>
    <t>VASILENIUC VASILE</t>
  </si>
  <si>
    <t>VASILCOVICI CONSTANTIN</t>
  </si>
  <si>
    <t>CAZAC CONSTANTIN</t>
  </si>
  <si>
    <t>ATITOAIE ION</t>
  </si>
  <si>
    <t>RUSU MARIANA</t>
  </si>
  <si>
    <t>ROSCA ALINA</t>
  </si>
  <si>
    <t>MUN.CAL.IV gr.2</t>
  </si>
  <si>
    <t xml:space="preserve">LOCUINTA MAXIM PROTEJ ATĂ MITOCU DRAGOMIRNEI   </t>
  </si>
  <si>
    <t>RUSU VASILE</t>
  </si>
  <si>
    <t>CENTRUL DE RECUPERARE SI REABILITARE NEUROPSIHIATRICĂ  ZVORIŞTEA</t>
  </si>
  <si>
    <t>CALINCIUC OFELIA</t>
  </si>
  <si>
    <t>CALINCIUC STEFAN</t>
  </si>
  <si>
    <t>ADMIN.IIgr5(M)</t>
  </si>
  <si>
    <t>HROMEI DORINA PAULINA</t>
  </si>
  <si>
    <t>MAGAZ. gr5(M)</t>
  </si>
  <si>
    <t>ILICA PETRU</t>
  </si>
  <si>
    <t>ALECSA CONSTANTIN</t>
  </si>
  <si>
    <t>LUPASCU ALEXANDRU</t>
  </si>
  <si>
    <t>COJOCARIU OVIDIU EMIL</t>
  </si>
  <si>
    <t>GORCEAC VIOREL</t>
  </si>
  <si>
    <t>BARBOSELU DAN</t>
  </si>
  <si>
    <t>PUIU DAN</t>
  </si>
  <si>
    <t>COJOCARIU PETRU</t>
  </si>
  <si>
    <t>ROTARIU BENONI</t>
  </si>
  <si>
    <t>AILOAIE ROMEO IOAN</t>
  </si>
  <si>
    <t>AMARITEI LOREDANA</t>
  </si>
  <si>
    <t>POINARIU LACRAMIOARA</t>
  </si>
  <si>
    <t>TOFAN VASILICA</t>
  </si>
  <si>
    <t>NECULAIEVICI VASILE</t>
  </si>
  <si>
    <t>MUN.NEC.I gr2</t>
  </si>
  <si>
    <t>TOMESCU LAURA MONICA</t>
  </si>
  <si>
    <t>CENTRUL DE RECUPERARE ŞI REABILITARE PERSOANE CU HANDICAP POJORÎTA</t>
  </si>
  <si>
    <t>FEDIUC NICOLETA DANIELA</t>
  </si>
  <si>
    <t>BALAN ELENA</t>
  </si>
  <si>
    <t>TIMPAU GABRIELA</t>
  </si>
  <si>
    <t>CANDREA GEORGETA</t>
  </si>
  <si>
    <t>STRAJERIU MARINELA</t>
  </si>
  <si>
    <t>MAGAZ. gr3(M)</t>
  </si>
  <si>
    <t>BEDRULE CONSTANTIN</t>
  </si>
  <si>
    <t>PORCILESCU RADU</t>
  </si>
  <si>
    <t>FLOCEA DRAGOS</t>
  </si>
  <si>
    <t>BARGOAN IOAN</t>
  </si>
  <si>
    <t>PAZNIC gr4</t>
  </si>
  <si>
    <t>POENARU GRUIA</t>
  </si>
  <si>
    <t>PRUNDEAN VASILE</t>
  </si>
  <si>
    <t>CARLOANTA DANUT</t>
  </si>
  <si>
    <t>CARLOANTA GABRIEL LUCIAN</t>
  </si>
  <si>
    <t>BARGOAN MARIA</t>
  </si>
  <si>
    <t>JUCAN MARIA</t>
  </si>
  <si>
    <t>ANITAN LUMINITA</t>
  </si>
  <si>
    <t>BRANZILA IOAN</t>
  </si>
  <si>
    <t>HASNES DORINA</t>
  </si>
  <si>
    <t>MUN.CAL.II gr.3</t>
  </si>
  <si>
    <t>1/2 MUN.NEC.I gr.5</t>
  </si>
  <si>
    <t>RAIA MARIA</t>
  </si>
  <si>
    <t>MUN.NEC.I gr5</t>
  </si>
  <si>
    <t>CENTRUL DE RECUPERARE SI REABILITARE NEUROPSIHIATRICĂ  "O NOUĂ ŞANSĂ" TODIREŞTI</t>
  </si>
  <si>
    <t>TOMA MARA</t>
  </si>
  <si>
    <t>BADIU MIHAELA-VALERIA</t>
  </si>
  <si>
    <t>BADALUTA ILIE-CRISTIAN</t>
  </si>
  <si>
    <t>CEPOI COSTEL</t>
  </si>
  <si>
    <t>NICA CRISTEA</t>
  </si>
  <si>
    <t>BUCULEI GHEORGHE</t>
  </si>
  <si>
    <t>BOCANCEA-STAFIE NICOLETA</t>
  </si>
  <si>
    <t>RAPAN ADRIANA-NICOLETA</t>
  </si>
  <si>
    <t>BADALUTA AURORA</t>
  </si>
  <si>
    <t>PENTIUC DANIEL-IONEL</t>
  </si>
  <si>
    <t>PENTILESCU DUMITRU</t>
  </si>
  <si>
    <t>CAJVANEAN ADRIAN-IONUT</t>
  </si>
  <si>
    <t>MUN.CAL.IV gr.1</t>
  </si>
  <si>
    <t>CENTRUL DE RECUPERARE ŞI REABILITARE NEUROPSIHIATRICĂ COSTÎNA</t>
  </si>
  <si>
    <t>COCIRLA ZENOVIA</t>
  </si>
  <si>
    <t>JALBA MANUELA-PARASCHIVA</t>
  </si>
  <si>
    <t>CAJVANEAN GHEORGHE-MITICA</t>
  </si>
  <si>
    <t>CRACIUNESCU ION</t>
  </si>
  <si>
    <t>SAVUT FLORIN</t>
  </si>
  <si>
    <t>TEODOROVICI VASILE</t>
  </si>
  <si>
    <t>LELCU SORIN</t>
  </si>
  <si>
    <t>ALEXANDRIUC GHEORGHE</t>
  </si>
  <si>
    <t>DOLINSCHI VASILE</t>
  </si>
  <si>
    <t>PRICOP NICOLAI</t>
  </si>
  <si>
    <t>DRAGOI IOAN</t>
  </si>
  <si>
    <t>AMARANDEI CONSTANTIN-MIRCEA</t>
  </si>
  <si>
    <t>MEDVICHI IOAN</t>
  </si>
  <si>
    <t>BUTNAR VICTORITA-MARIANA</t>
  </si>
  <si>
    <t>URICIUC VASILE</t>
  </si>
  <si>
    <t>ROMASCAN DOMNICA</t>
  </si>
  <si>
    <t>SELIUC MARICICA</t>
  </si>
  <si>
    <t>POPOVICI GHEORGHE</t>
  </si>
  <si>
    <t>ALEXANDRIUC CORNELIA-VERONICA</t>
  </si>
  <si>
    <t>BAITAN NICOLAE</t>
  </si>
  <si>
    <t>BOCANCEA-STAFIE CRISTINEL-ILIE</t>
  </si>
  <si>
    <t>BUCULEI ILIE</t>
  </si>
  <si>
    <t>CRACIUNESCU CONSTANTIN</t>
  </si>
  <si>
    <t>BUTNAR GHEORGHE</t>
  </si>
  <si>
    <t>ROZNOVAN LILIANA</t>
  </si>
  <si>
    <t>ROZNOVAN ILIE</t>
  </si>
  <si>
    <t>IGNATESCU VIORICA</t>
  </si>
  <si>
    <t>PANTIR DUMITRU</t>
  </si>
  <si>
    <t>TOMASCU MATEI-VALICA</t>
  </si>
  <si>
    <t>CAJVANEAN IONEL DANUT</t>
  </si>
  <si>
    <t>HAIDAU RODICA</t>
  </si>
  <si>
    <t>MUN.CAL.IV gr.3</t>
  </si>
  <si>
    <t>CAJVANEAN MARIUS-CATALIN</t>
  </si>
  <si>
    <t>MAGAZINER, gr.5</t>
  </si>
  <si>
    <t>Val, Spor</t>
  </si>
  <si>
    <t>MARIUTA VIOREL</t>
  </si>
  <si>
    <t>|----</t>
  </si>
  <si>
    <t>|------</t>
  </si>
  <si>
    <t>|---------------------------------------------------|</t>
  </si>
  <si>
    <t>------------------------------------------------------------</t>
  </si>
  <si>
    <t>|----------</t>
  </si>
  <si>
    <t>|----|</t>
  </si>
  <si>
    <t>----</t>
  </si>
  <si>
    <t>--------------------</t>
  </si>
  <si>
    <t>|----------|</t>
  </si>
  <si>
    <t xml:space="preserve"> Marca</t>
  </si>
  <si>
    <t>Gra-</t>
  </si>
  <si>
    <t>Val. Spor</t>
  </si>
  <si>
    <t>datia</t>
  </si>
  <si>
    <t>BOLOGAN TATIANA</t>
  </si>
  <si>
    <t>COND.VATAMATOAR  15%</t>
  </si>
  <si>
    <t>BALAN LENUTA</t>
  </si>
  <si>
    <t>CIUBOTARU ELEONORA DORINA</t>
  </si>
  <si>
    <t>VACANT (FRON M) B</t>
  </si>
  <si>
    <t>CIUBOTARU VALERIU</t>
  </si>
  <si>
    <t>LUPU MIHAELA</t>
  </si>
  <si>
    <t>HLIHOR MARIANA</t>
  </si>
  <si>
    <t>ROTARU ILIANA</t>
  </si>
  <si>
    <t>TOMA ELENA</t>
  </si>
  <si>
    <t>EMANOIL NICOLAE</t>
  </si>
  <si>
    <t>TOFAN TUDORITA</t>
  </si>
  <si>
    <t>SIMION OVIDIU</t>
  </si>
  <si>
    <t>CONSTANTINOVICI NICOLAE</t>
  </si>
  <si>
    <t>MOROSANU MIHAI</t>
  </si>
  <si>
    <t>NISTOR MIHAI</t>
  </si>
  <si>
    <t>POPOVICI VIOREL TOADER</t>
  </si>
  <si>
    <t>VARARIU CONSTANTIN</t>
  </si>
  <si>
    <t>COCA IOAN</t>
  </si>
  <si>
    <t>ZAHARIA GHEORGHE</t>
  </si>
  <si>
    <t>FILIP GHEORGHE</t>
  </si>
  <si>
    <t>SAVOAIA NICOLAE-VICTOR</t>
  </si>
  <si>
    <t>SOFER I gr2</t>
  </si>
  <si>
    <t>APOPEI DUMITRU</t>
  </si>
  <si>
    <t>CAPRA GABRIEL</t>
  </si>
  <si>
    <t>CHITICARIU DANIELA</t>
  </si>
  <si>
    <t>ATKENSON MIHAI</t>
  </si>
  <si>
    <t>DAVIDEL CORNEL</t>
  </si>
  <si>
    <t>COSTIN ION</t>
  </si>
  <si>
    <t>ALDEA MIHAI</t>
  </si>
  <si>
    <t>MOGIRZAN PETRUTA</t>
  </si>
  <si>
    <t>BAESU PETRU</t>
  </si>
  <si>
    <t>PLACINTA PETRU</t>
  </si>
  <si>
    <t>FLOREA IONEL</t>
  </si>
  <si>
    <t>MOGIRZAN PAVEL</t>
  </si>
  <si>
    <t>URSULESCU AUREL</t>
  </si>
  <si>
    <t>CONDOR IACOB</t>
  </si>
  <si>
    <t>IACOBESCU IONEL</t>
  </si>
  <si>
    <t>TOFAN ADRIAN MARINEL</t>
  </si>
  <si>
    <t>EDU NECULAI</t>
  </si>
  <si>
    <t>PUSLAU FLORIN</t>
  </si>
  <si>
    <t>BLANARI VASILE</t>
  </si>
  <si>
    <t>PAVALOAIA MARIA</t>
  </si>
  <si>
    <t>PRUNDEANU MIOARA</t>
  </si>
  <si>
    <t>MIHAI TRAIAN</t>
  </si>
  <si>
    <t>IANUS VASILE</t>
  </si>
  <si>
    <t>VODA STEFAN</t>
  </si>
  <si>
    <t>BAISANU PETRU</t>
  </si>
  <si>
    <t>MOVILEANU DORU</t>
  </si>
  <si>
    <t>PRUNDEANU NINA</t>
  </si>
  <si>
    <t>BRADATANU CONSTANTIN</t>
  </si>
  <si>
    <t>NECULAIE EUGENIA</t>
  </si>
  <si>
    <t>TOPLICEANU ILEANA</t>
  </si>
  <si>
    <t>COZMA LACRAMIOARA</t>
  </si>
  <si>
    <t>TURCANU ELENA-LILIANA</t>
  </si>
  <si>
    <t>URSULESCU RODICA</t>
  </si>
  <si>
    <t>FLOREA LENUTA</t>
  </si>
  <si>
    <t>CROITORIU MELEXINA LILIANA</t>
  </si>
  <si>
    <t>BAISANU MIHAELA VALERIA</t>
  </si>
  <si>
    <t>GRANDL AUGUSTIN ROBERT</t>
  </si>
  <si>
    <t>SIMION FLORIN</t>
  </si>
  <si>
    <t>MUN.CAL.III gr.2</t>
  </si>
  <si>
    <t>UNGUREANU PETRONELA ALINA</t>
  </si>
  <si>
    <t>CHIRIAC NECULAI</t>
  </si>
  <si>
    <t>HLIHOR MIHAI</t>
  </si>
  <si>
    <t>ASAFTEI CONSTANTIN</t>
  </si>
  <si>
    <t>DARABAN DANIELA</t>
  </si>
  <si>
    <t>CIOBAN PETRU EMIL</t>
  </si>
  <si>
    <t>APOPEI DANIEL DUMITRU</t>
  </si>
  <si>
    <t>NISTOR VALERIA</t>
  </si>
  <si>
    <t>OPREA COSMIN CONSTANTIN</t>
  </si>
  <si>
    <t>MUN.CAL.IV baza</t>
  </si>
  <si>
    <t>NOROCEL VASILE</t>
  </si>
  <si>
    <t>GIDEA VASILE</t>
  </si>
  <si>
    <t>COJOCARIU FLORIN</t>
  </si>
  <si>
    <t>SACALIUC VASILE</t>
  </si>
  <si>
    <t>STEFANESCU CONSTANTIN</t>
  </si>
  <si>
    <t>MUN.NEC.I gr3</t>
  </si>
  <si>
    <t>CENTRUL DE RECUPERARE SI REABILITARE NEUROPSIHIATRICĂ   SASCA MICĂ</t>
  </si>
  <si>
    <t>Serviciul resurse umane,</t>
  </si>
  <si>
    <t>Şef serviciu,</t>
  </si>
  <si>
    <t xml:space="preserve">        Hermeniuc Cristina</t>
  </si>
  <si>
    <t>Serviciul buget salarizare,</t>
  </si>
  <si>
    <t xml:space="preserve">              Viorel Chirilă</t>
  </si>
  <si>
    <t>cons.sup.</t>
  </si>
  <si>
    <t>cons.prin.</t>
  </si>
  <si>
    <t>cons.as.</t>
  </si>
  <si>
    <t>cons.deb.</t>
  </si>
  <si>
    <t>model Brateanu</t>
  </si>
  <si>
    <t>model Amarghioalei</t>
  </si>
  <si>
    <t>ref.sp.sup.</t>
  </si>
  <si>
    <t>SSD</t>
  </si>
  <si>
    <t>Sal.maj.25%</t>
  </si>
  <si>
    <t>val.sp.maj.</t>
  </si>
  <si>
    <t>ref.sup.</t>
  </si>
  <si>
    <t>ref.prin.</t>
  </si>
  <si>
    <t>ref.as.</t>
  </si>
  <si>
    <t>ref.deb.</t>
  </si>
  <si>
    <t>(vetuca)</t>
  </si>
  <si>
    <t>director executiv adjunct, gradul II</t>
  </si>
  <si>
    <t>Denumire funcţie</t>
  </si>
  <si>
    <t>Nivel studii</t>
  </si>
  <si>
    <t>șef birou, gradul II</t>
  </si>
  <si>
    <t>șef serviciu, gradul II</t>
  </si>
  <si>
    <t>auditor, grad profesional superior, gradaţia 5</t>
  </si>
  <si>
    <t>auditor, grad profesional superior, gradaţia 4</t>
  </si>
  <si>
    <t>referent de specialitate, grad profesional superior, gradaţia 5</t>
  </si>
  <si>
    <t>referent, grad profesional superior, gradaţia 5</t>
  </si>
  <si>
    <t>Salariul de bază</t>
  </si>
  <si>
    <t>director executiv, gradul II</t>
  </si>
  <si>
    <t>ŞEF SERVICIU</t>
  </si>
  <si>
    <t>M;G</t>
  </si>
  <si>
    <t>Consilier, consilier juridic, expert, inspector, grad profesional superior, gradaţia 5</t>
  </si>
  <si>
    <t>Consilier, consilier juridic, expert, inspector, grad profesional superior, gradaţia 4</t>
  </si>
  <si>
    <t>Consilier, consilier juridic, expert, inspector, grad profesional superior, gradaţia 3</t>
  </si>
  <si>
    <t>Consilier, consilier juridic, expert, inspector, grad profesional principal, gradaţia 5</t>
  </si>
  <si>
    <t>Consilier, consilier juridic, expert, inspector, grad profesional principal, gradaţia 4</t>
  </si>
  <si>
    <t>Consilier, consilier juridic, expert, inspector, grad profesional principal, gradaţia 3</t>
  </si>
  <si>
    <t>Consilier, consilier juridic, expert, inspector, grad profesional principal, gradaţia 2</t>
  </si>
  <si>
    <t>Consilier, consilier juridic, expert, inspector, grad profesional asistent, gradaţia 5</t>
  </si>
  <si>
    <t>Consilier, consilier juridic, expert, inspector, grad profesional asistent, gradaţia 4</t>
  </si>
  <si>
    <t>Consilier, consilier juridic, expert, inspector, grad profesional asistent, gradaţia 3</t>
  </si>
  <si>
    <t>Consilier, consilier juridic, expert, inspector, grad profesional asistent, gradaţia 2</t>
  </si>
  <si>
    <t>Consilier, consilier juridic, expert, inspector, grad profesional asistent, gradaţia 1</t>
  </si>
  <si>
    <t>INSPECTOR de SPECIALITATE IAgr5</t>
  </si>
  <si>
    <t>INSPECTOR de SPECIALITATE IAgr4</t>
  </si>
  <si>
    <t>INSPECTOR de SPECIALITATE IAgr3</t>
  </si>
  <si>
    <t>INSPECTOR de SPECIALITATE I gr5</t>
  </si>
  <si>
    <t>INSPECTOR de SPECIALITATE I gr4</t>
  </si>
  <si>
    <t>INSPECTOR de SPECIALITATE I gr3</t>
  </si>
  <si>
    <t>INSPECTOR de SPECIALITATE I gr. 2</t>
  </si>
  <si>
    <t>INSPECTOR de SPECIALITATE I gr. 1</t>
  </si>
  <si>
    <t>INSPECTOR de SPECIALITATE II gr. 5</t>
  </si>
  <si>
    <t>INSPECTOR de SPECIALITATE II gr. 4</t>
  </si>
  <si>
    <t>INSPECTOR de SPECIALITATE II gr. 3</t>
  </si>
  <si>
    <t>INSPECTOR de SPECIALITATE II gr. 2</t>
  </si>
  <si>
    <t>INSPECTOR de SPECIALITATE II gr. 1</t>
  </si>
  <si>
    <t>ADMINISTRATOR I gr.5</t>
  </si>
  <si>
    <t>ADMINISTRATOR II gr.5</t>
  </si>
  <si>
    <t>ŞOFER Igr.5</t>
  </si>
  <si>
    <t>ŞOFER Igr.4</t>
  </si>
  <si>
    <t>ŞOFER Igr.3</t>
  </si>
  <si>
    <t>ŞOFER Igr.2</t>
  </si>
  <si>
    <t>SOFER Igr.1</t>
  </si>
  <si>
    <t>REFERENT IA gr.3</t>
  </si>
  <si>
    <t>REFERENT IA gr.5</t>
  </si>
  <si>
    <t>REFERENT IA gr.4</t>
  </si>
  <si>
    <t>REFERENT IA gr.2</t>
  </si>
  <si>
    <t>REFERENT IA gr.1</t>
  </si>
  <si>
    <t>REFERENT I gr.5</t>
  </si>
  <si>
    <t>REFERENT I gr.4</t>
  </si>
  <si>
    <t>REFERENT I gr.3</t>
  </si>
  <si>
    <t>REFERENT I gr.2</t>
  </si>
  <si>
    <t>REFERENT I gr.1</t>
  </si>
  <si>
    <t>REFERENT II gr.5</t>
  </si>
  <si>
    <t>REFERENT II gr.4</t>
  </si>
  <si>
    <t>REFERENT II gr.3</t>
  </si>
  <si>
    <t>REFERENT II gr.2</t>
  </si>
  <si>
    <t>REFERENT II gr.1</t>
  </si>
  <si>
    <t>REFERENT II bază</t>
  </si>
  <si>
    <t>MUN.CAL.I gr.2</t>
  </si>
  <si>
    <t>MUN.CAL.I gr.1</t>
  </si>
  <si>
    <t>MUN.CAL.II gr.4</t>
  </si>
  <si>
    <t>MUN.CAL.II gr.2</t>
  </si>
  <si>
    <t>MUN.CAL.II gr.1</t>
  </si>
  <si>
    <t>condiţii munca</t>
  </si>
  <si>
    <t>PAZNIC, gr.5</t>
  </si>
  <si>
    <t>PAZNIC, gr.4</t>
  </si>
  <si>
    <t>PAZNIC, gr.3</t>
  </si>
  <si>
    <t>PAZNIC, gr.2</t>
  </si>
  <si>
    <t>PAZNIC, gr.1</t>
  </si>
  <si>
    <t>PSIHOPEDAGOG, gr.4</t>
  </si>
  <si>
    <t>ASISTENT SOCIAL PRACTICANT,gr.5</t>
  </si>
  <si>
    <t>1/2 ASISTENT SOCIAL PRACTICANT, gr.2</t>
  </si>
  <si>
    <t>s</t>
  </si>
  <si>
    <t xml:space="preserve"> PSIHOLOG PRACTICANT, gr.2</t>
  </si>
  <si>
    <t>ȘEF CENTRU</t>
  </si>
  <si>
    <t>PSIHOPEDAGOG, gr.2</t>
  </si>
  <si>
    <t>KINETOTERAPEUT, baza</t>
  </si>
  <si>
    <t>KINETOTERAPEUT DEBUTANT, gr.2</t>
  </si>
  <si>
    <t xml:space="preserve">ASISTENT SOCIAL PRACTICANT, gr.1 </t>
  </si>
  <si>
    <t>KINETOTERAPEUT PRINCIPAL,gr.3</t>
  </si>
  <si>
    <t>MASEUR, gr.2</t>
  </si>
  <si>
    <t>INSTRUCTOR  de EDUCAŢIE, gr.2</t>
  </si>
  <si>
    <t xml:space="preserve">ASISTENT MEDICAL DEBUTANT, baza </t>
  </si>
  <si>
    <t>INSTRUCTOR  de ERGOTERAPIE, gr.1</t>
  </si>
  <si>
    <t>MEDIC  SPECIALIST, gr.5 1/2NORMA</t>
  </si>
  <si>
    <t>SUPRAVEGHETOR DE NOAPTE,gr.1</t>
  </si>
  <si>
    <t>SPĂLĂTOREASĂ, baza</t>
  </si>
  <si>
    <t>Spor al 2 lea  copil cu handicap (25%)</t>
  </si>
  <si>
    <t>Art. 11 și art.38 alin.(3)  din Legea nr.153/28.06.2017</t>
  </si>
  <si>
    <t>Baza legală acordare sporuri/Art. 38 alin.(3) lit.a) din Legea nr.153/28.06.2017</t>
  </si>
  <si>
    <t>% spor tură</t>
  </si>
  <si>
    <t>% condiţii munca</t>
  </si>
  <si>
    <t>șef serviciu, gradul II ( activitatea de control financiar preventiv)</t>
  </si>
  <si>
    <t>Membrii comisiilor de evaluare, inclusiv preşedintele, au dreptul la o indemnizaţie de şedinţă, echivalentă cu 1% din indemnizaţia preşedintelui Consiliului Judeţean Suceava, conform art. 85 alin.(7) din Legea nr. 448/2006 privind protecţia şi promovarea drepturilor persoanelor cu handicap.</t>
  </si>
  <si>
    <t>Preşedintele şi membrii comisiei pentru protecţia copilului, precum şi secretarul acestora, constituite potrivit legii, au dreptul la o indemnizaţie de şedinţă echivalentă cu 1% din indemnizaţia preşedintelui Consiliului Judeţean Suceava, conform art.115 alin.(3) din Legea nr. 272/2004 (r1) privind protecţia şi promovarea drepturilor copilului.</t>
  </si>
  <si>
    <t>1/ 2 CONSILIER JURIDIC  gradul IA, gr.2</t>
  </si>
  <si>
    <t>MEDIC PRIMAR1/2NORMA, gr.5</t>
  </si>
  <si>
    <t>AMP, gr.5 -1 COPIL NORMAL</t>
  </si>
  <si>
    <t>AMP, gr.4-1 COPIL NORMAL</t>
  </si>
  <si>
    <t>AMP, gr.3-1 COPIL NORMAL</t>
  </si>
  <si>
    <t>AMP, gr.2-1 COPIL NORMAL</t>
  </si>
  <si>
    <t>AMP, gr.1-1 COPIL NORMAL</t>
  </si>
  <si>
    <t>AMP, gr.5-1COPIL CU DIZABILITĂŢI</t>
  </si>
  <si>
    <t>AMP, gr.4-1COPIL CU DIZABILITĂŢI</t>
  </si>
  <si>
    <t>AMP, gr.3-1COPIL CU DIZABILITĂŢI</t>
  </si>
  <si>
    <t>AMP, gr.2-1COPIL CU DIZABILITĂŢI</t>
  </si>
  <si>
    <t>AMP, gr.1-1COPIL CU DIZABILITĂŢI</t>
  </si>
  <si>
    <t>AMP, gr.5-2 COPII NORMALI</t>
  </si>
  <si>
    <t>AMP, gr.4-2 COPII NORMALI</t>
  </si>
  <si>
    <t>AMP, gr.3-2 COPII NORMALI</t>
  </si>
  <si>
    <t>AMP, gr.2-2 COPII NORMALI</t>
  </si>
  <si>
    <t>AMP, gr.1-2 COPII NORMALI</t>
  </si>
  <si>
    <t>AMP, gr.5-2COPII CU DIZABILITĂŢI</t>
  </si>
  <si>
    <t>AMP, gr.3-2COPII CU DIZABILITĂŢI</t>
  </si>
  <si>
    <t>AMP, gr.5-1COPIL NORMAL +1 COPIL DIZABILITĂŢI</t>
  </si>
  <si>
    <t>AMP, gr.4-1COPIL NORMAL +1 COPIL DIZABILITĂŢI</t>
  </si>
  <si>
    <t>AMP, gr.3-1COPIL NORMAL +1 COPIL DIZABILITĂŢI</t>
  </si>
  <si>
    <t>AMP, gr.5-1COPIL NORMAL +2 COPII DIZAB</t>
  </si>
  <si>
    <t>AMP, gr.4-1COPIL NORMAL +2 COPII DIZAB</t>
  </si>
  <si>
    <t>AMP, gr.0-1 COPIL NORMAL</t>
  </si>
  <si>
    <t>AMP, gr.0-2 COPII NORMALI</t>
  </si>
</sst>
</file>

<file path=xl/styles.xml><?xml version="1.0" encoding="utf-8"?>
<styleSheet xmlns="http://schemas.openxmlformats.org/spreadsheetml/2006/main">
  <numFmts count="2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Red]0"/>
    <numFmt numFmtId="177" formatCode="0_);[Red]\(0\)"/>
    <numFmt numFmtId="178" formatCode="0_ "/>
    <numFmt numFmtId="179" formatCode="#,##0.0000"/>
    <numFmt numFmtId="180" formatCode="0.000"/>
    <numFmt numFmtId="181" formatCode="&quot;Yes&quot;;&quot;Yes&quot;;&quot;No&quot;"/>
    <numFmt numFmtId="182" formatCode="&quot;True&quot;;&quot;True&quot;;&quot;False&quot;"/>
    <numFmt numFmtId="183" formatCode="&quot;On&quot;;&quot;On&quot;;&quot;Off&quot;"/>
    <numFmt numFmtId="184" formatCode="[$€-2]\ #,##0.00_);[Red]\([$€-2]\ #,##0.00\)"/>
  </numFmts>
  <fonts count="24">
    <font>
      <sz val="10"/>
      <name val="Arial"/>
      <family val="2"/>
    </font>
    <font>
      <sz val="8"/>
      <name val="Arial"/>
      <family val="2"/>
    </font>
    <font>
      <b/>
      <sz val="10"/>
      <name val="Arial"/>
      <family val="2"/>
    </font>
    <font>
      <sz val="9"/>
      <name val="Arial"/>
      <family val="2"/>
    </font>
    <font>
      <sz val="10"/>
      <color indexed="10"/>
      <name val="Arial"/>
      <family val="2"/>
    </font>
    <font>
      <b/>
      <sz val="8"/>
      <name val="Arial"/>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60"/>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2" fillId="4" borderId="0" applyNumberFormat="0" applyBorder="0" applyAlignment="0" applyProtection="0"/>
    <xf numFmtId="0" fontId="9" fillId="20" borderId="1" applyNumberFormat="0" applyAlignment="0" applyProtection="0"/>
    <xf numFmtId="0" fontId="17"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3" borderId="0" applyNumberFormat="0" applyBorder="0" applyAlignment="0" applyProtection="0"/>
    <xf numFmtId="0" fontId="19" fillId="20" borderId="3" applyNumberFormat="0" applyAlignment="0" applyProtection="0"/>
    <xf numFmtId="0" fontId="16" fillId="7" borderId="1" applyNumberFormat="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1" fillId="0" borderId="8" applyNumberFormat="0" applyFill="0" applyAlignment="0" applyProtection="0"/>
    <xf numFmtId="0" fontId="10" fillId="23" borderId="9" applyNumberFormat="0" applyAlignment="0" applyProtection="0"/>
  </cellStyleXfs>
  <cellXfs count="163">
    <xf numFmtId="0" fontId="0" fillId="0" borderId="0" xfId="0" applyAlignment="1">
      <alignment/>
    </xf>
    <xf numFmtId="0" fontId="0" fillId="0" borderId="10" xfId="0" applyBorder="1" applyAlignment="1">
      <alignment/>
    </xf>
    <xf numFmtId="0" fontId="2" fillId="0" borderId="0" xfId="0" applyFont="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horizontal="left"/>
    </xf>
    <xf numFmtId="0" fontId="2" fillId="0" borderId="14" xfId="0" applyFont="1" applyBorder="1" applyAlignment="1">
      <alignment/>
    </xf>
    <xf numFmtId="0" fontId="0" fillId="0" borderId="14" xfId="0" applyBorder="1" applyAlignment="1">
      <alignment/>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 fillId="0" borderId="0" xfId="0" applyFont="1" applyAlignment="1">
      <alignment/>
    </xf>
    <xf numFmtId="0" fontId="2" fillId="0" borderId="13" xfId="0" applyFont="1" applyBorder="1" applyAlignment="1">
      <alignment/>
    </xf>
    <xf numFmtId="0" fontId="2" fillId="0" borderId="0" xfId="0" applyFont="1" applyAlignment="1">
      <alignment/>
    </xf>
    <xf numFmtId="2" fontId="0" fillId="0" borderId="10" xfId="0" applyNumberFormat="1" applyBorder="1" applyAlignment="1">
      <alignment/>
    </xf>
    <xf numFmtId="2" fontId="0" fillId="0" borderId="0" xfId="0" applyNumberFormat="1" applyAlignment="1">
      <alignment/>
    </xf>
    <xf numFmtId="0" fontId="0" fillId="0" borderId="10" xfId="0" applyBorder="1" applyAlignment="1">
      <alignment wrapText="1"/>
    </xf>
    <xf numFmtId="0" fontId="0" fillId="0" borderId="10" xfId="0" applyBorder="1" applyAlignment="1">
      <alignment horizontal="lef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0" fillId="0" borderId="10" xfId="0" applyFont="1" applyBorder="1" applyAlignment="1">
      <alignment/>
    </xf>
    <xf numFmtId="176" fontId="0" fillId="0" borderId="10" xfId="0" applyNumberFormat="1" applyBorder="1" applyAlignment="1">
      <alignment/>
    </xf>
    <xf numFmtId="1" fontId="0" fillId="0" borderId="10" xfId="0" applyNumberFormat="1" applyBorder="1" applyAlignment="1">
      <alignment/>
    </xf>
    <xf numFmtId="0" fontId="0" fillId="0" borderId="10" xfId="0" applyFill="1" applyBorder="1" applyAlignment="1">
      <alignment/>
    </xf>
    <xf numFmtId="0" fontId="0" fillId="0" borderId="10" xfId="0" applyFill="1" applyBorder="1" applyAlignment="1">
      <alignment horizontal="left" vertical="center" wrapText="1"/>
    </xf>
    <xf numFmtId="0" fontId="0" fillId="0" borderId="0" xfId="0" applyFill="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center"/>
    </xf>
    <xf numFmtId="0" fontId="0" fillId="0" borderId="12" xfId="0" applyBorder="1" applyAlignment="1">
      <alignment/>
    </xf>
    <xf numFmtId="0" fontId="2" fillId="0" borderId="16"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7" fontId="0" fillId="0" borderId="0" xfId="0" applyNumberFormat="1" applyAlignment="1">
      <alignment/>
    </xf>
    <xf numFmtId="177" fontId="2" fillId="0" borderId="11" xfId="0" applyNumberFormat="1" applyFont="1" applyBorder="1" applyAlignment="1">
      <alignment horizontal="center"/>
    </xf>
    <xf numFmtId="177" fontId="2" fillId="0" borderId="12" xfId="0" applyNumberFormat="1" applyFont="1" applyBorder="1" applyAlignment="1">
      <alignment horizontal="center"/>
    </xf>
    <xf numFmtId="177" fontId="0" fillId="0" borderId="10" xfId="0" applyNumberFormat="1" applyBorder="1" applyAlignment="1">
      <alignment/>
    </xf>
    <xf numFmtId="177" fontId="0" fillId="0" borderId="14" xfId="0" applyNumberFormat="1" applyBorder="1" applyAlignment="1">
      <alignment/>
    </xf>
    <xf numFmtId="177" fontId="2" fillId="0" borderId="0" xfId="0" applyNumberFormat="1" applyFont="1" applyAlignment="1">
      <alignment/>
    </xf>
    <xf numFmtId="177" fontId="2" fillId="0" borderId="13" xfId="0" applyNumberFormat="1" applyFont="1" applyBorder="1" applyAlignment="1">
      <alignment/>
    </xf>
    <xf numFmtId="177" fontId="0" fillId="0" borderId="10" xfId="0" applyNumberFormat="1" applyFill="1" applyBorder="1" applyAlignment="1">
      <alignment/>
    </xf>
    <xf numFmtId="177" fontId="2" fillId="0" borderId="13" xfId="0" applyNumberFormat="1" applyFont="1" applyBorder="1" applyAlignment="1">
      <alignment horizontal="left"/>
    </xf>
    <xf numFmtId="177" fontId="0" fillId="0" borderId="13" xfId="0" applyNumberFormat="1" applyBorder="1" applyAlignment="1">
      <alignment/>
    </xf>
    <xf numFmtId="177" fontId="0" fillId="0" borderId="0" xfId="0" applyNumberFormat="1" applyFont="1" applyBorder="1" applyAlignment="1">
      <alignment horizontal="center"/>
    </xf>
    <xf numFmtId="177" fontId="0" fillId="0" borderId="12" xfId="0" applyNumberFormat="1" applyBorder="1" applyAlignment="1">
      <alignment/>
    </xf>
    <xf numFmtId="178" fontId="0" fillId="0" borderId="0" xfId="0" applyNumberFormat="1" applyAlignment="1">
      <alignment/>
    </xf>
    <xf numFmtId="3" fontId="0" fillId="0" borderId="0" xfId="0" applyNumberFormat="1" applyAlignment="1">
      <alignment/>
    </xf>
    <xf numFmtId="0" fontId="4" fillId="0" borderId="0" xfId="0" applyFont="1" applyAlignment="1">
      <alignment/>
    </xf>
    <xf numFmtId="178" fontId="4" fillId="0" borderId="0" xfId="0" applyNumberFormat="1" applyFont="1" applyAlignment="1">
      <alignment/>
    </xf>
    <xf numFmtId="0" fontId="0" fillId="24" borderId="0" xfId="0" applyFill="1" applyAlignment="1">
      <alignment/>
    </xf>
    <xf numFmtId="0" fontId="4" fillId="24" borderId="0" xfId="0" applyFont="1" applyFill="1" applyAlignment="1">
      <alignment/>
    </xf>
    <xf numFmtId="178" fontId="4" fillId="24" borderId="0" xfId="0" applyNumberFormat="1" applyFont="1" applyFill="1" applyAlignment="1">
      <alignment/>
    </xf>
    <xf numFmtId="178" fontId="0" fillId="24" borderId="0" xfId="0" applyNumberFormat="1" applyFill="1" applyAlignment="1">
      <alignment/>
    </xf>
    <xf numFmtId="0" fontId="3" fillId="0" borderId="10" xfId="0" applyFont="1" applyBorder="1" applyAlignment="1">
      <alignment/>
    </xf>
    <xf numFmtId="177" fontId="0" fillId="0" borderId="0" xfId="0" applyNumberFormat="1" applyBorder="1" applyAlignment="1">
      <alignment/>
    </xf>
    <xf numFmtId="0" fontId="3" fillId="0" borderId="0" xfId="0" applyFont="1" applyBorder="1" applyAlignment="1">
      <alignment/>
    </xf>
    <xf numFmtId="0" fontId="0" fillId="0" borderId="14" xfId="0" applyBorder="1" applyAlignment="1">
      <alignment/>
    </xf>
    <xf numFmtId="177" fontId="0" fillId="0" borderId="14" xfId="0" applyNumberFormat="1" applyBorder="1" applyAlignment="1">
      <alignment/>
    </xf>
    <xf numFmtId="0" fontId="0" fillId="0" borderId="17" xfId="0" applyBorder="1" applyAlignment="1">
      <alignment/>
    </xf>
    <xf numFmtId="177" fontId="0" fillId="0" borderId="17" xfId="0" applyNumberFormat="1" applyBorder="1" applyAlignment="1">
      <alignment/>
    </xf>
    <xf numFmtId="177" fontId="0" fillId="24" borderId="0" xfId="0" applyNumberFormat="1" applyFill="1" applyAlignment="1">
      <alignment/>
    </xf>
    <xf numFmtId="177" fontId="0" fillId="24" borderId="10" xfId="0" applyNumberFormat="1" applyFill="1" applyBorder="1" applyAlignment="1">
      <alignment/>
    </xf>
    <xf numFmtId="177" fontId="0" fillId="24" borderId="14" xfId="0" applyNumberFormat="1" applyFill="1" applyBorder="1" applyAlignment="1">
      <alignment/>
    </xf>
    <xf numFmtId="177" fontId="0" fillId="24" borderId="17" xfId="0" applyNumberFormat="1" applyFill="1" applyBorder="1" applyAlignment="1">
      <alignment/>
    </xf>
    <xf numFmtId="0" fontId="0" fillId="24" borderId="14" xfId="0" applyFill="1" applyBorder="1" applyAlignment="1">
      <alignment/>
    </xf>
    <xf numFmtId="0" fontId="3" fillId="0" borderId="18" xfId="0" applyFont="1" applyFill="1" applyBorder="1" applyAlignment="1">
      <alignment/>
    </xf>
    <xf numFmtId="0" fontId="0" fillId="0" borderId="0" xfId="0" applyFill="1" applyBorder="1" applyAlignment="1">
      <alignment/>
    </xf>
    <xf numFmtId="177" fontId="0" fillId="24" borderId="0" xfId="0" applyNumberFormat="1" applyFill="1" applyBorder="1" applyAlignment="1">
      <alignment/>
    </xf>
    <xf numFmtId="177" fontId="0" fillId="25" borderId="0" xfId="0" applyNumberFormat="1" applyFill="1" applyAlignment="1">
      <alignment/>
    </xf>
    <xf numFmtId="0" fontId="3" fillId="0" borderId="14" xfId="0" applyFont="1" applyBorder="1" applyAlignment="1">
      <alignment/>
    </xf>
    <xf numFmtId="0" fontId="3" fillId="0" borderId="17" xfId="0" applyFont="1" applyBorder="1" applyAlignment="1">
      <alignment/>
    </xf>
    <xf numFmtId="177" fontId="0" fillId="24" borderId="13" xfId="0" applyNumberFormat="1" applyFill="1" applyBorder="1" applyAlignment="1">
      <alignment/>
    </xf>
    <xf numFmtId="0" fontId="2" fillId="24" borderId="11" xfId="0" applyFont="1" applyFill="1" applyBorder="1" applyAlignment="1">
      <alignment/>
    </xf>
    <xf numFmtId="0" fontId="2" fillId="24" borderId="12" xfId="0" applyFont="1" applyFill="1" applyBorder="1" applyAlignment="1">
      <alignment/>
    </xf>
    <xf numFmtId="0" fontId="0" fillId="24" borderId="10" xfId="0" applyFill="1" applyBorder="1" applyAlignment="1">
      <alignment/>
    </xf>
    <xf numFmtId="0" fontId="0" fillId="24" borderId="14" xfId="0" applyFill="1" applyBorder="1" applyAlignment="1">
      <alignment/>
    </xf>
    <xf numFmtId="0" fontId="0" fillId="24" borderId="17" xfId="0" applyFill="1" applyBorder="1" applyAlignment="1">
      <alignment/>
    </xf>
    <xf numFmtId="0" fontId="2" fillId="24" borderId="0" xfId="0" applyFont="1" applyFill="1" applyAlignment="1">
      <alignment/>
    </xf>
    <xf numFmtId="0" fontId="2" fillId="24" borderId="13" xfId="0" applyFont="1" applyFill="1" applyBorder="1" applyAlignment="1">
      <alignment/>
    </xf>
    <xf numFmtId="0" fontId="0" fillId="24" borderId="0" xfId="0" applyFill="1" applyBorder="1" applyAlignment="1">
      <alignment/>
    </xf>
    <xf numFmtId="0" fontId="2" fillId="24" borderId="13" xfId="0" applyFont="1" applyFill="1" applyBorder="1" applyAlignment="1">
      <alignment horizontal="left"/>
    </xf>
    <xf numFmtId="0" fontId="0" fillId="24" borderId="13" xfId="0" applyFill="1" applyBorder="1" applyAlignment="1">
      <alignment/>
    </xf>
    <xf numFmtId="0" fontId="0" fillId="24" borderId="0" xfId="0" applyFont="1" applyFill="1" applyBorder="1" applyAlignment="1">
      <alignment/>
    </xf>
    <xf numFmtId="0" fontId="0" fillId="24" borderId="13" xfId="0" applyFont="1" applyFill="1" applyBorder="1" applyAlignment="1">
      <alignment/>
    </xf>
    <xf numFmtId="0" fontId="0" fillId="24" borderId="12" xfId="0" applyFill="1" applyBorder="1" applyAlignment="1">
      <alignment/>
    </xf>
    <xf numFmtId="1" fontId="0" fillId="0" borderId="0" xfId="0" applyNumberFormat="1" applyAlignment="1">
      <alignment/>
    </xf>
    <xf numFmtId="0" fontId="2" fillId="26" borderId="0" xfId="0" applyFont="1" applyFill="1" applyAlignment="1">
      <alignment horizontal="left"/>
    </xf>
    <xf numFmtId="0" fontId="0" fillId="26" borderId="0" xfId="0" applyFont="1" applyFill="1" applyAlignment="1">
      <alignment/>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1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xf>
    <xf numFmtId="177"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horizontal="center" vertical="center" wrapText="1"/>
    </xf>
    <xf numFmtId="1"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2" xfId="0" applyFont="1" applyFill="1" applyBorder="1" applyAlignment="1">
      <alignment horizontal="center" vertical="top" wrapText="1"/>
    </xf>
    <xf numFmtId="0" fontId="1" fillId="0" borderId="12" xfId="0" applyFont="1" applyFill="1" applyBorder="1" applyAlignment="1">
      <alignment vertical="top" wrapText="1"/>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xf>
    <xf numFmtId="9" fontId="1" fillId="0" borderId="10" xfId="0" applyNumberFormat="1" applyFont="1" applyFill="1" applyBorder="1" applyAlignment="1">
      <alignment horizontal="center" vertical="top" wrapText="1"/>
    </xf>
    <xf numFmtId="9" fontId="1" fillId="0" borderId="10" xfId="0" applyNumberFormat="1" applyFont="1" applyFill="1" applyBorder="1" applyAlignment="1">
      <alignment horizontal="center"/>
    </xf>
    <xf numFmtId="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xf>
    <xf numFmtId="0" fontId="1" fillId="0" borderId="0" xfId="0" applyFont="1" applyFill="1" applyBorder="1" applyAlignment="1">
      <alignment/>
    </xf>
    <xf numFmtId="0" fontId="5" fillId="0" borderId="12" xfId="0" applyFont="1" applyFill="1" applyBorder="1" applyAlignment="1">
      <alignment wrapText="1"/>
    </xf>
    <xf numFmtId="0" fontId="5" fillId="0" borderId="10" xfId="0" applyFont="1" applyFill="1" applyBorder="1" applyAlignment="1">
      <alignment wrapText="1"/>
    </xf>
    <xf numFmtId="0" fontId="1"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lef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horizontal="left"/>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3" xfId="0" applyFont="1" applyBorder="1" applyAlignment="1">
      <alignment horizontal="left"/>
    </xf>
    <xf numFmtId="0" fontId="2" fillId="26" borderId="0" xfId="0" applyFont="1" applyFill="1" applyAlignment="1">
      <alignment horizontal="left"/>
    </xf>
    <xf numFmtId="177" fontId="2" fillId="0" borderId="11" xfId="0" applyNumberFormat="1" applyFont="1" applyBorder="1" applyAlignment="1">
      <alignment horizontal="center" wrapText="1"/>
    </xf>
    <xf numFmtId="177" fontId="2" fillId="0" borderId="12" xfId="0" applyNumberFormat="1" applyFont="1" applyBorder="1" applyAlignment="1">
      <alignment horizontal="center" wrapText="1"/>
    </xf>
    <xf numFmtId="0" fontId="0" fillId="0" borderId="14" xfId="0" applyBorder="1" applyAlignment="1">
      <alignment horizontal="left"/>
    </xf>
    <xf numFmtId="0" fontId="2" fillId="0" borderId="17" xfId="0" applyFont="1" applyBorder="1" applyAlignment="1">
      <alignment horizontal="left"/>
    </xf>
    <xf numFmtId="0" fontId="2" fillId="0" borderId="10" xfId="0" applyFont="1" applyBorder="1" applyAlignment="1">
      <alignment horizontal="left"/>
    </xf>
    <xf numFmtId="0" fontId="0" fillId="0" borderId="0" xfId="0" applyAlignment="1">
      <alignment horizontal="center"/>
    </xf>
    <xf numFmtId="0" fontId="5"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4" xfId="0" applyFont="1" applyFill="1" applyBorder="1" applyAlignment="1">
      <alignment vertical="center" wrapText="1"/>
    </xf>
    <xf numFmtId="0" fontId="5" fillId="0" borderId="20"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Font="1" applyFill="1" applyAlignment="1">
      <alignment horizontal="center" vertical="center" wrapText="1"/>
    </xf>
    <xf numFmtId="0" fontId="1" fillId="0" borderId="0" xfId="0" applyNumberFormat="1" applyFont="1" applyFill="1" applyAlignment="1">
      <alignment horizontal="justify" vertical="center" wrapText="1"/>
    </xf>
    <xf numFmtId="0" fontId="1" fillId="0" borderId="0" xfId="0" applyFont="1" applyFill="1" applyAlignment="1">
      <alignment horizontal="justify" vertical="center"/>
    </xf>
    <xf numFmtId="0" fontId="1" fillId="0" borderId="0" xfId="0" applyFont="1" applyFill="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805"/>
  <sheetViews>
    <sheetView showGridLines="0" zoomScalePageLayoutView="0" workbookViewId="0" topLeftCell="A400">
      <selection activeCell="F33" sqref="F33"/>
    </sheetView>
  </sheetViews>
  <sheetFormatPr defaultColWidth="9.140625" defaultRowHeight="12.75"/>
  <cols>
    <col min="1" max="1" width="4.140625" style="0" customWidth="1"/>
    <col min="2" max="2" width="5.7109375" style="0" customWidth="1"/>
    <col min="3" max="3" width="29.140625" style="0" customWidth="1"/>
    <col min="4" max="4" width="18.140625" style="0" customWidth="1"/>
    <col min="5" max="5" width="7.57421875" style="0" bestFit="1" customWidth="1"/>
    <col min="6" max="6" width="7.57421875" style="36" customWidth="1"/>
    <col min="7" max="7" width="6.57421875" style="52" customWidth="1"/>
    <col min="8" max="8" width="4.57421875" style="0" bestFit="1" customWidth="1"/>
    <col min="9" max="9" width="24.8515625" style="0" bestFit="1" customWidth="1"/>
    <col min="10" max="11" width="5.57421875" style="0" customWidth="1"/>
    <col min="12" max="12" width="7.7109375" style="0" customWidth="1"/>
    <col min="13" max="13" width="6.8515625" style="0" customWidth="1"/>
  </cols>
  <sheetData>
    <row r="1" spans="1:10" ht="12.75">
      <c r="A1" t="s">
        <v>192</v>
      </c>
      <c r="B1" t="s">
        <v>193</v>
      </c>
      <c r="C1" t="s">
        <v>194</v>
      </c>
      <c r="J1" t="s">
        <v>401</v>
      </c>
    </row>
    <row r="3" spans="1:9" ht="12.75">
      <c r="A3" s="132" t="s">
        <v>455</v>
      </c>
      <c r="B3" s="132"/>
      <c r="C3" s="132"/>
      <c r="D3" s="132"/>
      <c r="E3" s="132"/>
      <c r="F3" s="132"/>
      <c r="G3" s="132"/>
      <c r="H3" s="132"/>
      <c r="I3" s="132"/>
    </row>
    <row r="4" spans="1:9" ht="12.75">
      <c r="A4" s="145" t="s">
        <v>402</v>
      </c>
      <c r="B4" s="145"/>
      <c r="C4" s="145"/>
      <c r="D4" s="145"/>
      <c r="E4" s="145"/>
      <c r="F4" s="145"/>
      <c r="G4" s="145"/>
      <c r="H4" s="145"/>
      <c r="I4" s="145"/>
    </row>
    <row r="5" spans="1:13" s="3" customFormat="1" ht="12.75">
      <c r="A5" s="138" t="s">
        <v>456</v>
      </c>
      <c r="B5" s="3" t="s">
        <v>409</v>
      </c>
      <c r="C5" s="135" t="s">
        <v>405</v>
      </c>
      <c r="D5" s="3" t="s">
        <v>195</v>
      </c>
      <c r="E5" s="133" t="s">
        <v>406</v>
      </c>
      <c r="F5" s="147" t="s">
        <v>867</v>
      </c>
      <c r="G5" s="75" t="s">
        <v>411</v>
      </c>
      <c r="H5" s="3" t="s">
        <v>196</v>
      </c>
      <c r="I5" s="133" t="s">
        <v>197</v>
      </c>
      <c r="J5" s="138" t="s">
        <v>760</v>
      </c>
      <c r="K5" s="138" t="s">
        <v>868</v>
      </c>
      <c r="L5" s="131" t="s">
        <v>413</v>
      </c>
      <c r="M5" s="131" t="s">
        <v>403</v>
      </c>
    </row>
    <row r="6" spans="1:13" s="4" customFormat="1" ht="12.75">
      <c r="A6" s="139"/>
      <c r="B6" s="4" t="s">
        <v>410</v>
      </c>
      <c r="C6" s="136"/>
      <c r="D6" s="4" t="s">
        <v>198</v>
      </c>
      <c r="E6" s="134"/>
      <c r="F6" s="148"/>
      <c r="G6" s="76" t="s">
        <v>412</v>
      </c>
      <c r="H6" s="4" t="s">
        <v>199</v>
      </c>
      <c r="I6" s="134"/>
      <c r="J6" s="139"/>
      <c r="K6" s="139"/>
      <c r="L6" s="131"/>
      <c r="M6" s="131"/>
    </row>
    <row r="7" spans="1:13" s="1" customFormat="1" ht="12.75">
      <c r="A7" s="1">
        <v>1</v>
      </c>
      <c r="B7" s="1">
        <v>558</v>
      </c>
      <c r="C7" s="1" t="s">
        <v>202</v>
      </c>
      <c r="D7" s="1" t="s">
        <v>203</v>
      </c>
      <c r="E7" s="1">
        <v>3507</v>
      </c>
      <c r="F7" s="39">
        <f>SUM(E7*1.25)</f>
        <v>4383.75</v>
      </c>
      <c r="G7" s="77">
        <v>4384</v>
      </c>
      <c r="H7" s="1" t="s">
        <v>200</v>
      </c>
      <c r="I7" s="1" t="s">
        <v>454</v>
      </c>
      <c r="J7" s="1">
        <v>526</v>
      </c>
      <c r="K7" s="56">
        <f>ROUND(0.15*F7,0)</f>
        <v>658</v>
      </c>
      <c r="L7" s="1">
        <f>SUM(E7+J7)</f>
        <v>4033</v>
      </c>
      <c r="M7" s="1">
        <v>2830</v>
      </c>
    </row>
    <row r="8" spans="1:13" s="1" customFormat="1" ht="12.75">
      <c r="A8" s="1">
        <v>2</v>
      </c>
      <c r="B8" s="1">
        <v>140</v>
      </c>
      <c r="C8" s="1" t="s">
        <v>204</v>
      </c>
      <c r="D8" s="1" t="s">
        <v>205</v>
      </c>
      <c r="E8" s="1">
        <v>3254</v>
      </c>
      <c r="F8" s="39">
        <f>SUM(E8*1.25)</f>
        <v>4067.5</v>
      </c>
      <c r="G8" s="77">
        <v>4173</v>
      </c>
      <c r="H8" s="1" t="s">
        <v>200</v>
      </c>
      <c r="I8" s="1" t="s">
        <v>454</v>
      </c>
      <c r="J8" s="1">
        <v>488</v>
      </c>
      <c r="K8" s="56">
        <f>ROUND(0.15*F8,0)</f>
        <v>610</v>
      </c>
      <c r="L8" s="1">
        <f>SUM(E8+J8)</f>
        <v>3742</v>
      </c>
      <c r="M8" s="1">
        <v>2625</v>
      </c>
    </row>
    <row r="9" spans="5:7" ht="12.75">
      <c r="E9" s="36">
        <f>SUM(E7:E8)</f>
        <v>6761</v>
      </c>
      <c r="F9" s="63">
        <f>SUM(F7:F8)</f>
        <v>8451.25</v>
      </c>
      <c r="G9" s="63">
        <f>SUM(G7:G8)</f>
        <v>8557</v>
      </c>
    </row>
    <row r="10" spans="1:13" ht="12.75">
      <c r="A10" s="132" t="s">
        <v>404</v>
      </c>
      <c r="B10" s="132"/>
      <c r="C10" s="132"/>
      <c r="D10" s="132"/>
      <c r="E10" s="132"/>
      <c r="F10" s="132"/>
      <c r="G10" s="132"/>
      <c r="H10" s="132"/>
      <c r="I10" s="132"/>
      <c r="J10" s="132"/>
      <c r="K10" s="132"/>
      <c r="L10" s="132"/>
      <c r="M10" s="132"/>
    </row>
    <row r="11" spans="1:13" s="3" customFormat="1" ht="12.75">
      <c r="A11" s="3" t="s">
        <v>407</v>
      </c>
      <c r="B11" s="3" t="s">
        <v>409</v>
      </c>
      <c r="C11" s="135" t="s">
        <v>405</v>
      </c>
      <c r="D11" s="3" t="s">
        <v>195</v>
      </c>
      <c r="E11" s="133" t="s">
        <v>406</v>
      </c>
      <c r="F11" s="37"/>
      <c r="G11" s="75" t="s">
        <v>411</v>
      </c>
      <c r="H11" s="3" t="s">
        <v>196</v>
      </c>
      <c r="I11" s="133" t="s">
        <v>197</v>
      </c>
      <c r="J11" s="138" t="s">
        <v>760</v>
      </c>
      <c r="K11" s="34"/>
      <c r="L11" s="131" t="s">
        <v>413</v>
      </c>
      <c r="M11" s="131" t="s">
        <v>403</v>
      </c>
    </row>
    <row r="12" spans="1:13" s="4" customFormat="1" ht="12.75">
      <c r="A12" s="4" t="s">
        <v>408</v>
      </c>
      <c r="B12" s="4" t="s">
        <v>410</v>
      </c>
      <c r="C12" s="136"/>
      <c r="D12" s="4" t="s">
        <v>198</v>
      </c>
      <c r="E12" s="134"/>
      <c r="F12" s="38"/>
      <c r="G12" s="76" t="s">
        <v>412</v>
      </c>
      <c r="H12" s="4" t="s">
        <v>199</v>
      </c>
      <c r="I12" s="134"/>
      <c r="J12" s="139"/>
      <c r="K12" s="35"/>
      <c r="L12" s="131"/>
      <c r="M12" s="131"/>
    </row>
    <row r="13" spans="1:13" s="1" customFormat="1" ht="12.75">
      <c r="A13" s="1">
        <v>1</v>
      </c>
      <c r="B13" s="1">
        <v>595</v>
      </c>
      <c r="C13" s="1" t="s">
        <v>206</v>
      </c>
      <c r="D13" s="1" t="s">
        <v>207</v>
      </c>
      <c r="E13" s="1">
        <v>4011</v>
      </c>
      <c r="F13" s="39">
        <f>SUM(E13*1.25)</f>
        <v>5013.75</v>
      </c>
      <c r="G13" s="77">
        <v>0</v>
      </c>
      <c r="H13" s="1" t="s">
        <v>200</v>
      </c>
      <c r="I13" s="1" t="s">
        <v>454</v>
      </c>
      <c r="J13" s="1">
        <v>602</v>
      </c>
      <c r="K13" s="56">
        <f>ROUND(0.15*F13,0)</f>
        <v>752</v>
      </c>
      <c r="L13" s="1">
        <f>SUM(E13+J13)</f>
        <v>4613</v>
      </c>
      <c r="M13" s="1">
        <v>1633</v>
      </c>
    </row>
    <row r="14" spans="5:6" ht="12.75">
      <c r="E14" s="36">
        <v>4011</v>
      </c>
      <c r="F14" s="63">
        <v>5014</v>
      </c>
    </row>
    <row r="15" spans="1:9" ht="12.75">
      <c r="A15" s="132" t="s">
        <v>415</v>
      </c>
      <c r="B15" s="132"/>
      <c r="C15" s="132"/>
      <c r="D15" s="132"/>
      <c r="E15" s="132"/>
      <c r="F15" s="132"/>
      <c r="G15" s="132"/>
      <c r="H15" s="132"/>
      <c r="I15" s="132"/>
    </row>
    <row r="16" spans="1:13" s="1" customFormat="1" ht="12.75">
      <c r="A16" s="1">
        <v>1</v>
      </c>
      <c r="B16" s="1">
        <v>510</v>
      </c>
      <c r="C16" s="1" t="s">
        <v>208</v>
      </c>
      <c r="D16" s="1" t="s">
        <v>203</v>
      </c>
      <c r="E16" s="1">
        <v>3507</v>
      </c>
      <c r="F16" s="39">
        <f>SUM(E16*1.25)</f>
        <v>4383.75</v>
      </c>
      <c r="G16" s="77">
        <v>4384</v>
      </c>
      <c r="H16" s="1" t="s">
        <v>200</v>
      </c>
      <c r="I16" s="1" t="s">
        <v>454</v>
      </c>
      <c r="J16" s="1">
        <v>526</v>
      </c>
      <c r="K16" s="56">
        <f>ROUND(0.15*F16,0)</f>
        <v>658</v>
      </c>
      <c r="L16" s="1">
        <f>SUM(E16+J16)</f>
        <v>4033</v>
      </c>
      <c r="M16" s="1">
        <v>2830</v>
      </c>
    </row>
    <row r="17" spans="1:12" s="1" customFormat="1" ht="12.75">
      <c r="A17" s="1">
        <v>2</v>
      </c>
      <c r="B17" s="1">
        <v>77520</v>
      </c>
      <c r="C17" s="1" t="s">
        <v>414</v>
      </c>
      <c r="D17" s="1" t="s">
        <v>209</v>
      </c>
      <c r="E17" s="1">
        <v>1983</v>
      </c>
      <c r="F17" s="39">
        <f>SUM(E17*1.25)</f>
        <v>2478.75</v>
      </c>
      <c r="G17" s="77">
        <v>2560</v>
      </c>
      <c r="H17" s="1" t="s">
        <v>200</v>
      </c>
      <c r="I17" s="1" t="s">
        <v>454</v>
      </c>
      <c r="J17" s="1">
        <v>297</v>
      </c>
      <c r="K17" s="56">
        <f>ROUND(0.15*F17,0)</f>
        <v>372</v>
      </c>
      <c r="L17" s="1">
        <f>SUM(E17+J17)</f>
        <v>2280</v>
      </c>
    </row>
    <row r="18" spans="5:7" ht="12.75">
      <c r="E18" s="36">
        <f>SUM(E16:E17)</f>
        <v>5490</v>
      </c>
      <c r="F18" s="63">
        <f>SUM(F16:F17)</f>
        <v>6862.5</v>
      </c>
      <c r="G18" s="63">
        <f>SUM(G16:G17)</f>
        <v>6944</v>
      </c>
    </row>
    <row r="19" spans="1:9" ht="12.75">
      <c r="A19" s="132" t="s">
        <v>416</v>
      </c>
      <c r="B19" s="132"/>
      <c r="C19" s="132"/>
      <c r="D19" s="132"/>
      <c r="E19" s="132"/>
      <c r="F19" s="132"/>
      <c r="G19" s="132"/>
      <c r="H19" s="132"/>
      <c r="I19" s="132"/>
    </row>
    <row r="20" spans="1:13" s="1" customFormat="1" ht="12.75">
      <c r="A20" s="1">
        <v>1</v>
      </c>
      <c r="B20" s="1">
        <v>37</v>
      </c>
      <c r="C20" s="1" t="s">
        <v>210</v>
      </c>
      <c r="D20" s="1" t="s">
        <v>203</v>
      </c>
      <c r="E20" s="1">
        <v>3507</v>
      </c>
      <c r="F20" s="39">
        <f>SUM(E20*1.25)</f>
        <v>4383.75</v>
      </c>
      <c r="G20" s="77">
        <v>4384</v>
      </c>
      <c r="H20" s="1" t="s">
        <v>200</v>
      </c>
      <c r="I20" s="1" t="s">
        <v>454</v>
      </c>
      <c r="J20" s="1">
        <v>526</v>
      </c>
      <c r="K20" s="56">
        <f>ROUND(0.15*F20,0)</f>
        <v>658</v>
      </c>
      <c r="L20" s="1">
        <f>SUM(E20+J20)</f>
        <v>4033</v>
      </c>
      <c r="M20" s="1">
        <v>2830</v>
      </c>
    </row>
    <row r="21" spans="1:13" s="1" customFormat="1" ht="12.75">
      <c r="A21" s="1">
        <v>2</v>
      </c>
      <c r="B21" s="1">
        <v>77021</v>
      </c>
      <c r="C21" s="1" t="s">
        <v>414</v>
      </c>
      <c r="D21" s="1" t="s">
        <v>203</v>
      </c>
      <c r="E21" s="1">
        <v>3507</v>
      </c>
      <c r="F21" s="39">
        <f>SUM(E21*1.25)</f>
        <v>4383.75</v>
      </c>
      <c r="G21" s="77">
        <v>4384</v>
      </c>
      <c r="H21" s="1" t="s">
        <v>200</v>
      </c>
      <c r="I21" s="1" t="s">
        <v>454</v>
      </c>
      <c r="J21" s="1">
        <v>526</v>
      </c>
      <c r="K21" s="56">
        <f>ROUND(0.15*F21,0)</f>
        <v>658</v>
      </c>
      <c r="L21" s="1">
        <f>SUM(E21+J21)</f>
        <v>4033</v>
      </c>
      <c r="M21" s="1">
        <v>2830</v>
      </c>
    </row>
    <row r="22" spans="1:13" s="1" customFormat="1" ht="12.75">
      <c r="A22" s="1">
        <v>3</v>
      </c>
      <c r="B22" s="1">
        <v>77045</v>
      </c>
      <c r="C22" s="1" t="s">
        <v>414</v>
      </c>
      <c r="D22" s="1" t="s">
        <v>203</v>
      </c>
      <c r="E22" s="1">
        <v>3507</v>
      </c>
      <c r="F22" s="39">
        <f>SUM(E22*1.25)</f>
        <v>4383.75</v>
      </c>
      <c r="G22" s="77">
        <v>4384</v>
      </c>
      <c r="H22" s="1" t="s">
        <v>200</v>
      </c>
      <c r="I22" s="1" t="s">
        <v>454</v>
      </c>
      <c r="J22" s="1">
        <v>526</v>
      </c>
      <c r="K22" s="56">
        <f>ROUND(0.15*F22,0)</f>
        <v>658</v>
      </c>
      <c r="L22" s="1">
        <f>SUM(E22+J22)</f>
        <v>4033</v>
      </c>
      <c r="M22" s="1">
        <v>2830</v>
      </c>
    </row>
    <row r="23" spans="5:7" ht="12.75">
      <c r="E23" s="36">
        <f>SUM(E20:E22)</f>
        <v>10521</v>
      </c>
      <c r="F23" s="63">
        <f>SUM(F20:F22)</f>
        <v>13151.25</v>
      </c>
      <c r="G23" s="63">
        <f>SUM(G20:G22)</f>
        <v>13152</v>
      </c>
    </row>
    <row r="24" spans="1:9" ht="12.75">
      <c r="A24" s="132" t="s">
        <v>417</v>
      </c>
      <c r="B24" s="132"/>
      <c r="C24" s="132"/>
      <c r="D24" s="132"/>
      <c r="E24" s="132"/>
      <c r="F24" s="132"/>
      <c r="G24" s="132"/>
      <c r="H24" s="132"/>
      <c r="I24" s="132"/>
    </row>
    <row r="25" spans="1:13" s="1" customFormat="1" ht="12.75">
      <c r="A25" s="1">
        <v>1</v>
      </c>
      <c r="B25" s="1">
        <v>29</v>
      </c>
      <c r="C25" s="1" t="s">
        <v>211</v>
      </c>
      <c r="D25" s="1" t="s">
        <v>212</v>
      </c>
      <c r="E25" s="1">
        <v>4511</v>
      </c>
      <c r="F25" s="39">
        <f aca="true" t="shared" si="0" ref="F25:F33">SUM(E25*1.25)</f>
        <v>5638.75</v>
      </c>
      <c r="G25" s="77">
        <v>0</v>
      </c>
      <c r="H25" s="1" t="s">
        <v>200</v>
      </c>
      <c r="I25" s="1" t="s">
        <v>454</v>
      </c>
      <c r="J25" s="1">
        <v>677</v>
      </c>
      <c r="K25" s="56">
        <f aca="true" t="shared" si="1" ref="K25:K34">ROUND(0.15*F25,0)</f>
        <v>846</v>
      </c>
      <c r="L25" s="1">
        <f aca="true" t="shared" si="2" ref="L25:L33">SUM(E25+J25)</f>
        <v>5188</v>
      </c>
      <c r="M25" s="1">
        <v>4006</v>
      </c>
    </row>
    <row r="26" spans="1:13" s="1" customFormat="1" ht="12.75">
      <c r="A26" s="1">
        <v>2</v>
      </c>
      <c r="B26" s="1">
        <v>11</v>
      </c>
      <c r="C26" s="1" t="s">
        <v>213</v>
      </c>
      <c r="D26" s="1" t="s">
        <v>203</v>
      </c>
      <c r="E26" s="1">
        <v>3507</v>
      </c>
      <c r="F26" s="39">
        <f t="shared" si="0"/>
        <v>4383.75</v>
      </c>
      <c r="G26" s="77">
        <v>4384</v>
      </c>
      <c r="H26" s="1" t="s">
        <v>200</v>
      </c>
      <c r="I26" s="1" t="s">
        <v>454</v>
      </c>
      <c r="J26" s="1">
        <v>526</v>
      </c>
      <c r="K26" s="56">
        <f t="shared" si="1"/>
        <v>658</v>
      </c>
      <c r="L26" s="1">
        <f t="shared" si="2"/>
        <v>4033</v>
      </c>
      <c r="M26" s="1">
        <v>2830</v>
      </c>
    </row>
    <row r="27" spans="1:13" s="1" customFormat="1" ht="12.75">
      <c r="A27" s="1">
        <v>3</v>
      </c>
      <c r="B27" s="1">
        <v>598</v>
      </c>
      <c r="C27" s="1" t="s">
        <v>214</v>
      </c>
      <c r="D27" s="1" t="s">
        <v>203</v>
      </c>
      <c r="E27" s="1">
        <v>3507</v>
      </c>
      <c r="F27" s="39">
        <f t="shared" si="0"/>
        <v>4383.75</v>
      </c>
      <c r="G27" s="77">
        <v>4384</v>
      </c>
      <c r="H27" s="1" t="s">
        <v>200</v>
      </c>
      <c r="I27" s="1" t="s">
        <v>454</v>
      </c>
      <c r="J27" s="1">
        <v>526</v>
      </c>
      <c r="K27" s="56">
        <f t="shared" si="1"/>
        <v>658</v>
      </c>
      <c r="L27" s="1">
        <f t="shared" si="2"/>
        <v>4033</v>
      </c>
      <c r="M27" s="1">
        <v>2830</v>
      </c>
    </row>
    <row r="28" spans="1:13" s="1" customFormat="1" ht="12.75">
      <c r="A28" s="1">
        <v>4</v>
      </c>
      <c r="B28" s="1">
        <v>156</v>
      </c>
      <c r="C28" s="1" t="s">
        <v>215</v>
      </c>
      <c r="D28" s="1" t="s">
        <v>216</v>
      </c>
      <c r="E28" s="1">
        <v>2363</v>
      </c>
      <c r="F28" s="39">
        <f t="shared" si="0"/>
        <v>2953.75</v>
      </c>
      <c r="G28" s="77">
        <v>2996</v>
      </c>
      <c r="H28" s="1" t="s">
        <v>200</v>
      </c>
      <c r="I28" s="1" t="s">
        <v>454</v>
      </c>
      <c r="J28" s="1">
        <v>354</v>
      </c>
      <c r="K28" s="56">
        <f t="shared" si="1"/>
        <v>443</v>
      </c>
      <c r="L28" s="1">
        <f t="shared" si="2"/>
        <v>2717</v>
      </c>
      <c r="M28" s="1">
        <v>1924</v>
      </c>
    </row>
    <row r="29" spans="1:13" s="1" customFormat="1" ht="12.75">
      <c r="A29" s="1">
        <v>5</v>
      </c>
      <c r="B29" s="1">
        <v>570</v>
      </c>
      <c r="C29" s="1" t="s">
        <v>217</v>
      </c>
      <c r="D29" s="1" t="s">
        <v>218</v>
      </c>
      <c r="E29" s="1">
        <v>2291</v>
      </c>
      <c r="F29" s="39">
        <f t="shared" si="0"/>
        <v>2863.75</v>
      </c>
      <c r="G29" s="77">
        <v>2923</v>
      </c>
      <c r="H29" s="1" t="s">
        <v>200</v>
      </c>
      <c r="I29" s="1" t="s">
        <v>454</v>
      </c>
      <c r="J29" s="1">
        <v>344</v>
      </c>
      <c r="K29" s="56">
        <f t="shared" si="1"/>
        <v>430</v>
      </c>
      <c r="L29" s="1">
        <f t="shared" si="2"/>
        <v>2635</v>
      </c>
      <c r="M29" s="1">
        <v>2200</v>
      </c>
    </row>
    <row r="30" spans="1:13" s="1" customFormat="1" ht="12.75">
      <c r="A30" s="1">
        <v>6</v>
      </c>
      <c r="B30" s="1">
        <v>548</v>
      </c>
      <c r="C30" s="1" t="s">
        <v>219</v>
      </c>
      <c r="D30" s="1" t="s">
        <v>220</v>
      </c>
      <c r="E30" s="1">
        <v>2182</v>
      </c>
      <c r="F30" s="39">
        <f t="shared" si="0"/>
        <v>2727.5</v>
      </c>
      <c r="G30" s="77">
        <v>2783</v>
      </c>
      <c r="H30" s="1" t="s">
        <v>200</v>
      </c>
      <c r="I30" s="1" t="s">
        <v>454</v>
      </c>
      <c r="J30" s="1">
        <v>327</v>
      </c>
      <c r="K30" s="56">
        <f t="shared" si="1"/>
        <v>409</v>
      </c>
      <c r="L30" s="1">
        <f t="shared" si="2"/>
        <v>2509</v>
      </c>
      <c r="M30" s="1">
        <v>1783</v>
      </c>
    </row>
    <row r="31" spans="1:13" s="1" customFormat="1" ht="12.75">
      <c r="A31" s="1">
        <v>7</v>
      </c>
      <c r="B31" s="1">
        <v>368</v>
      </c>
      <c r="C31" s="1" t="s">
        <v>221</v>
      </c>
      <c r="D31" s="1" t="s">
        <v>222</v>
      </c>
      <c r="E31" s="1">
        <v>1949</v>
      </c>
      <c r="F31" s="39">
        <f t="shared" si="0"/>
        <v>2436.25</v>
      </c>
      <c r="G31" s="77">
        <v>2689</v>
      </c>
      <c r="H31" s="1" t="s">
        <v>200</v>
      </c>
      <c r="I31" s="1" t="s">
        <v>454</v>
      </c>
      <c r="J31" s="1">
        <v>292</v>
      </c>
      <c r="K31" s="56">
        <f t="shared" si="1"/>
        <v>365</v>
      </c>
      <c r="L31" s="1">
        <f t="shared" si="2"/>
        <v>2241</v>
      </c>
      <c r="M31" s="1">
        <v>1605</v>
      </c>
    </row>
    <row r="32" spans="1:13" s="1" customFormat="1" ht="12.75">
      <c r="A32" s="1">
        <v>8</v>
      </c>
      <c r="B32" s="1">
        <v>527</v>
      </c>
      <c r="C32" s="1" t="s">
        <v>223</v>
      </c>
      <c r="D32" s="1" t="s">
        <v>224</v>
      </c>
      <c r="E32" s="1">
        <v>1888</v>
      </c>
      <c r="F32" s="39">
        <f t="shared" si="0"/>
        <v>2360</v>
      </c>
      <c r="G32" s="77">
        <v>2438</v>
      </c>
      <c r="H32" s="1" t="s">
        <v>200</v>
      </c>
      <c r="I32" s="1" t="s">
        <v>454</v>
      </c>
      <c r="J32" s="1">
        <v>283</v>
      </c>
      <c r="K32" s="56">
        <f t="shared" si="1"/>
        <v>354</v>
      </c>
      <c r="L32" s="1">
        <f t="shared" si="2"/>
        <v>2171</v>
      </c>
      <c r="M32" s="1">
        <v>1551</v>
      </c>
    </row>
    <row r="33" spans="1:13" s="1" customFormat="1" ht="12.75">
      <c r="A33" s="1">
        <v>9</v>
      </c>
      <c r="B33" s="1">
        <v>3174</v>
      </c>
      <c r="C33" s="1" t="s">
        <v>225</v>
      </c>
      <c r="D33" s="1" t="s">
        <v>226</v>
      </c>
      <c r="E33" s="1">
        <v>1727</v>
      </c>
      <c r="F33" s="39">
        <f t="shared" si="0"/>
        <v>2158.75</v>
      </c>
      <c r="G33" s="77">
        <v>0</v>
      </c>
      <c r="H33" s="1" t="s">
        <v>201</v>
      </c>
      <c r="I33" s="1" t="s">
        <v>454</v>
      </c>
      <c r="J33" s="1">
        <v>259</v>
      </c>
      <c r="K33" s="56">
        <f t="shared" si="1"/>
        <v>324</v>
      </c>
      <c r="L33" s="1">
        <f t="shared" si="2"/>
        <v>1986</v>
      </c>
      <c r="M33" s="1">
        <v>1448</v>
      </c>
    </row>
    <row r="34" spans="5:11" s="1" customFormat="1" ht="12.75">
      <c r="E34" s="39">
        <f>SUM(E25:E33)</f>
        <v>23925</v>
      </c>
      <c r="F34" s="64">
        <f>SUM(F25:F33)</f>
        <v>29906.25</v>
      </c>
      <c r="G34" s="64">
        <f>SUM(G25:G33)</f>
        <v>22597</v>
      </c>
      <c r="K34" s="56">
        <f t="shared" si="1"/>
        <v>4486</v>
      </c>
    </row>
    <row r="35" spans="1:9" ht="12.75">
      <c r="A35" s="132" t="s">
        <v>418</v>
      </c>
      <c r="B35" s="132"/>
      <c r="C35" s="132"/>
      <c r="D35" s="132"/>
      <c r="E35" s="132"/>
      <c r="F35" s="132"/>
      <c r="G35" s="132"/>
      <c r="H35" s="132"/>
      <c r="I35" s="132"/>
    </row>
    <row r="36" spans="1:13" s="1" customFormat="1" ht="12.75">
      <c r="A36" s="1">
        <v>1</v>
      </c>
      <c r="B36" s="1">
        <v>5</v>
      </c>
      <c r="C36" s="1" t="s">
        <v>228</v>
      </c>
      <c r="D36" s="1" t="s">
        <v>207</v>
      </c>
      <c r="E36" s="1">
        <v>4346</v>
      </c>
      <c r="F36" s="39">
        <f aca="true" t="shared" si="3" ref="F36:F41">SUM(E36*1.25)</f>
        <v>5432.5</v>
      </c>
      <c r="G36" s="77">
        <v>0</v>
      </c>
      <c r="H36" s="1" t="s">
        <v>200</v>
      </c>
      <c r="I36" s="1" t="s">
        <v>454</v>
      </c>
      <c r="J36" s="1">
        <v>652</v>
      </c>
      <c r="K36" s="56">
        <f>ROUND(0.15*F36,0)</f>
        <v>815</v>
      </c>
      <c r="L36" s="1">
        <f aca="true" t="shared" si="4" ref="L36:L41">SUM(E36+J36)</f>
        <v>4998</v>
      </c>
      <c r="M36" s="1">
        <v>3506</v>
      </c>
    </row>
    <row r="37" spans="1:13" s="1" customFormat="1" ht="12.75">
      <c r="A37" s="1">
        <v>2</v>
      </c>
      <c r="B37" s="1">
        <v>198</v>
      </c>
      <c r="C37" s="1" t="s">
        <v>229</v>
      </c>
      <c r="D37" s="1" t="s">
        <v>203</v>
      </c>
      <c r="E37" s="1">
        <v>3507</v>
      </c>
      <c r="F37" s="39">
        <f t="shared" si="3"/>
        <v>4383.75</v>
      </c>
      <c r="G37" s="77">
        <v>4384</v>
      </c>
      <c r="H37" s="1" t="s">
        <v>200</v>
      </c>
      <c r="I37" s="1" t="s">
        <v>454</v>
      </c>
      <c r="J37" s="1">
        <v>526</v>
      </c>
      <c r="K37" s="56">
        <f>ROUND(0.15*F37,0)</f>
        <v>658</v>
      </c>
      <c r="L37" s="1">
        <f t="shared" si="4"/>
        <v>4033</v>
      </c>
      <c r="M37" s="1">
        <v>2830</v>
      </c>
    </row>
    <row r="38" spans="1:13" s="1" customFormat="1" ht="12.75">
      <c r="A38" s="1">
        <v>3</v>
      </c>
      <c r="B38" s="1">
        <v>538</v>
      </c>
      <c r="C38" s="1" t="s">
        <v>230</v>
      </c>
      <c r="D38" s="1" t="s">
        <v>203</v>
      </c>
      <c r="E38" s="1">
        <v>3507</v>
      </c>
      <c r="F38" s="39">
        <f t="shared" si="3"/>
        <v>4383.75</v>
      </c>
      <c r="G38" s="77">
        <v>4384</v>
      </c>
      <c r="H38" s="1" t="s">
        <v>200</v>
      </c>
      <c r="I38" s="1" t="s">
        <v>454</v>
      </c>
      <c r="J38" s="1">
        <v>526</v>
      </c>
      <c r="K38" s="56">
        <f>ROUND(0.15*F38,0)</f>
        <v>658</v>
      </c>
      <c r="L38" s="1">
        <f t="shared" si="4"/>
        <v>4033</v>
      </c>
      <c r="M38" s="1">
        <v>2830</v>
      </c>
    </row>
    <row r="39" spans="1:13" s="1" customFormat="1" ht="12.75">
      <c r="A39" s="1">
        <v>4</v>
      </c>
      <c r="B39" s="1">
        <v>199</v>
      </c>
      <c r="C39" s="1" t="s">
        <v>231</v>
      </c>
      <c r="D39" s="1" t="s">
        <v>232</v>
      </c>
      <c r="E39" s="1">
        <v>2457</v>
      </c>
      <c r="F39" s="39">
        <f t="shared" si="3"/>
        <v>3071.25</v>
      </c>
      <c r="G39" s="77">
        <v>3071</v>
      </c>
      <c r="H39" s="1" t="s">
        <v>200</v>
      </c>
      <c r="I39" s="1" t="s">
        <v>454</v>
      </c>
      <c r="J39" s="1">
        <v>369</v>
      </c>
      <c r="K39" s="56">
        <f>ROUND(0.15*F39,0)</f>
        <v>461</v>
      </c>
      <c r="L39" s="1">
        <f t="shared" si="4"/>
        <v>2826</v>
      </c>
      <c r="M39" s="1">
        <v>1990</v>
      </c>
    </row>
    <row r="40" spans="1:13" s="1" customFormat="1" ht="12.75">
      <c r="A40" s="1">
        <v>5</v>
      </c>
      <c r="B40" s="1">
        <v>130</v>
      </c>
      <c r="C40" s="1" t="s">
        <v>233</v>
      </c>
      <c r="D40" s="1" t="s">
        <v>218</v>
      </c>
      <c r="E40" s="1">
        <v>2291</v>
      </c>
      <c r="F40" s="39">
        <f t="shared" si="3"/>
        <v>2863.75</v>
      </c>
      <c r="G40" s="77">
        <v>2923</v>
      </c>
      <c r="H40" s="1" t="s">
        <v>200</v>
      </c>
      <c r="I40" s="1" t="s">
        <v>454</v>
      </c>
      <c r="J40" s="1">
        <v>344</v>
      </c>
      <c r="K40" s="56">
        <f>ROUND(0.15*F40,0)</f>
        <v>430</v>
      </c>
      <c r="L40" s="1">
        <f t="shared" si="4"/>
        <v>2635</v>
      </c>
      <c r="M40" s="1">
        <v>1870</v>
      </c>
    </row>
    <row r="41" spans="1:12" s="1" customFormat="1" ht="12.75">
      <c r="A41" s="1">
        <v>6</v>
      </c>
      <c r="B41" s="1">
        <v>27</v>
      </c>
      <c r="C41" s="1" t="s">
        <v>234</v>
      </c>
      <c r="D41" s="1" t="s">
        <v>235</v>
      </c>
      <c r="E41" s="1">
        <v>1439</v>
      </c>
      <c r="F41" s="39">
        <f t="shared" si="3"/>
        <v>1798.75</v>
      </c>
      <c r="G41" s="77">
        <v>2322</v>
      </c>
      <c r="H41" s="1" t="s">
        <v>200</v>
      </c>
      <c r="I41" s="1" t="s">
        <v>236</v>
      </c>
      <c r="J41" s="1">
        <v>95</v>
      </c>
      <c r="L41" s="1">
        <f t="shared" si="4"/>
        <v>1534</v>
      </c>
    </row>
    <row r="42" spans="5:7" s="1" customFormat="1" ht="12.75">
      <c r="E42" s="39">
        <f>SUM(E36:E41)</f>
        <v>17547</v>
      </c>
      <c r="F42" s="64">
        <f>SUM(F36:F41)</f>
        <v>21933.75</v>
      </c>
      <c r="G42" s="64">
        <f>SUM(G36:G41)</f>
        <v>17084</v>
      </c>
    </row>
    <row r="43" spans="1:8" ht="12.75">
      <c r="A43" s="142" t="s">
        <v>419</v>
      </c>
      <c r="B43" s="142"/>
      <c r="C43" s="142"/>
      <c r="D43" s="142"/>
      <c r="E43" s="142"/>
      <c r="F43" s="142"/>
      <c r="G43" s="142"/>
      <c r="H43" s="142"/>
    </row>
    <row r="44" spans="1:13" s="1" customFormat="1" ht="12.75">
      <c r="A44" s="1">
        <v>7</v>
      </c>
      <c r="B44" s="1">
        <v>50</v>
      </c>
      <c r="C44" s="1" t="s">
        <v>237</v>
      </c>
      <c r="D44" s="1" t="s">
        <v>224</v>
      </c>
      <c r="E44" s="1">
        <v>1888</v>
      </c>
      <c r="F44" s="39">
        <f>SUM(E44*1.25)</f>
        <v>2360</v>
      </c>
      <c r="G44" s="77">
        <v>2438</v>
      </c>
      <c r="H44" s="1" t="s">
        <v>200</v>
      </c>
      <c r="I44" s="1" t="s">
        <v>454</v>
      </c>
      <c r="J44" s="1">
        <v>283</v>
      </c>
      <c r="K44" s="56">
        <f>ROUND(0.15*F44,0)</f>
        <v>354</v>
      </c>
      <c r="L44" s="1">
        <f>SUM(E44+J44)</f>
        <v>2171</v>
      </c>
      <c r="M44" s="1">
        <v>1560</v>
      </c>
    </row>
    <row r="45" spans="1:11" s="18" customFormat="1" ht="12.75">
      <c r="A45" s="59"/>
      <c r="B45" s="59"/>
      <c r="C45" s="59"/>
      <c r="D45" s="59"/>
      <c r="E45" s="59">
        <v>1888</v>
      </c>
      <c r="F45" s="65">
        <v>2360</v>
      </c>
      <c r="G45" s="67">
        <v>2438</v>
      </c>
      <c r="H45" s="59"/>
      <c r="K45" s="58"/>
    </row>
    <row r="46" spans="1:8" ht="12.75">
      <c r="A46" s="142" t="s">
        <v>420</v>
      </c>
      <c r="B46" s="142"/>
      <c r="C46" s="142"/>
      <c r="D46" s="142"/>
      <c r="E46" s="142"/>
      <c r="F46" s="142"/>
      <c r="G46" s="142"/>
      <c r="H46" s="142"/>
    </row>
    <row r="47" spans="1:13" s="1" customFormat="1" ht="12.75">
      <c r="A47" s="1">
        <v>1</v>
      </c>
      <c r="B47" s="1">
        <v>18</v>
      </c>
      <c r="C47" s="1" t="s">
        <v>238</v>
      </c>
      <c r="D47" s="1" t="s">
        <v>212</v>
      </c>
      <c r="E47" s="1">
        <v>4112</v>
      </c>
      <c r="F47" s="39">
        <f aca="true" t="shared" si="5" ref="F47:F55">SUM(E47*1.25)</f>
        <v>5140</v>
      </c>
      <c r="G47" s="77">
        <v>0</v>
      </c>
      <c r="H47" s="1" t="s">
        <v>200</v>
      </c>
      <c r="I47" s="1" t="s">
        <v>454</v>
      </c>
      <c r="J47" s="1">
        <v>617</v>
      </c>
      <c r="K47" s="56">
        <f aca="true" t="shared" si="6" ref="K47:K56">ROUND(0.15*F47,0)</f>
        <v>771</v>
      </c>
      <c r="L47" s="1">
        <f aca="true" t="shared" si="7" ref="L47:L55">SUM(E47+J47)</f>
        <v>4729</v>
      </c>
      <c r="M47" s="1">
        <v>3318</v>
      </c>
    </row>
    <row r="48" spans="1:13" s="1" customFormat="1" ht="12.75">
      <c r="A48" s="1">
        <v>2</v>
      </c>
      <c r="B48" s="1">
        <v>180</v>
      </c>
      <c r="C48" s="1" t="s">
        <v>239</v>
      </c>
      <c r="D48" s="1" t="s">
        <v>240</v>
      </c>
      <c r="E48" s="1">
        <v>3507</v>
      </c>
      <c r="F48" s="39">
        <f t="shared" si="5"/>
        <v>4383.75</v>
      </c>
      <c r="G48" s="77">
        <v>4384</v>
      </c>
      <c r="H48" s="1" t="s">
        <v>200</v>
      </c>
      <c r="I48" s="1" t="s">
        <v>454</v>
      </c>
      <c r="J48" s="1">
        <v>526</v>
      </c>
      <c r="K48" s="56">
        <f t="shared" si="6"/>
        <v>658</v>
      </c>
      <c r="L48" s="1">
        <f t="shared" si="7"/>
        <v>4033</v>
      </c>
      <c r="M48" s="1">
        <v>2830</v>
      </c>
    </row>
    <row r="49" spans="1:13" s="1" customFormat="1" ht="12.75">
      <c r="A49" s="1">
        <v>3</v>
      </c>
      <c r="B49" s="1">
        <v>506</v>
      </c>
      <c r="C49" s="1" t="s">
        <v>241</v>
      </c>
      <c r="D49" s="1" t="s">
        <v>240</v>
      </c>
      <c r="E49" s="1">
        <v>3507</v>
      </c>
      <c r="F49" s="39">
        <f t="shared" si="5"/>
        <v>4383.75</v>
      </c>
      <c r="G49" s="77">
        <v>4384</v>
      </c>
      <c r="H49" s="1" t="s">
        <v>200</v>
      </c>
      <c r="I49" s="1" t="s">
        <v>454</v>
      </c>
      <c r="J49" s="1">
        <v>526</v>
      </c>
      <c r="K49" s="56">
        <f t="shared" si="6"/>
        <v>658</v>
      </c>
      <c r="L49" s="1">
        <f t="shared" si="7"/>
        <v>4033</v>
      </c>
      <c r="M49" s="1">
        <v>2830</v>
      </c>
    </row>
    <row r="50" spans="1:13" s="1" customFormat="1" ht="12.75">
      <c r="A50" s="1">
        <v>4</v>
      </c>
      <c r="B50" s="1">
        <v>60006</v>
      </c>
      <c r="C50" s="1" t="s">
        <v>242</v>
      </c>
      <c r="D50" s="1" t="s">
        <v>243</v>
      </c>
      <c r="E50" s="1">
        <v>3371</v>
      </c>
      <c r="F50" s="39">
        <f t="shared" si="5"/>
        <v>4213.75</v>
      </c>
      <c r="G50" s="77">
        <v>4277</v>
      </c>
      <c r="H50" s="1" t="s">
        <v>200</v>
      </c>
      <c r="I50" s="1" t="s">
        <v>454</v>
      </c>
      <c r="J50" s="1">
        <v>506</v>
      </c>
      <c r="K50" s="56">
        <f t="shared" si="6"/>
        <v>632</v>
      </c>
      <c r="L50" s="1">
        <f t="shared" si="7"/>
        <v>3877</v>
      </c>
      <c r="M50" s="1">
        <v>2721</v>
      </c>
    </row>
    <row r="51" spans="1:12" s="1" customFormat="1" ht="12.75">
      <c r="A51" s="1">
        <v>5</v>
      </c>
      <c r="B51" s="1">
        <v>112</v>
      </c>
      <c r="C51" s="1" t="s">
        <v>244</v>
      </c>
      <c r="D51" s="1" t="s">
        <v>245</v>
      </c>
      <c r="E51" s="1">
        <v>2711</v>
      </c>
      <c r="F51" s="39">
        <f t="shared" si="5"/>
        <v>3388.75</v>
      </c>
      <c r="G51" s="77">
        <v>4173</v>
      </c>
      <c r="H51" s="1" t="s">
        <v>200</v>
      </c>
      <c r="I51" s="1" t="s">
        <v>454</v>
      </c>
      <c r="J51" s="1">
        <v>407</v>
      </c>
      <c r="K51" s="56">
        <f t="shared" si="6"/>
        <v>508</v>
      </c>
      <c r="L51" s="1">
        <f t="shared" si="7"/>
        <v>3118</v>
      </c>
    </row>
    <row r="52" spans="1:13" s="1" customFormat="1" ht="12.75">
      <c r="A52" s="1">
        <v>6</v>
      </c>
      <c r="B52" s="1">
        <v>11055</v>
      </c>
      <c r="C52" s="1" t="s">
        <v>246</v>
      </c>
      <c r="D52" s="1" t="s">
        <v>247</v>
      </c>
      <c r="E52" s="1">
        <v>2182</v>
      </c>
      <c r="F52" s="39">
        <f t="shared" si="5"/>
        <v>2727.5</v>
      </c>
      <c r="G52" s="77">
        <v>2783</v>
      </c>
      <c r="H52" s="1" t="s">
        <v>200</v>
      </c>
      <c r="I52" s="1" t="s">
        <v>454</v>
      </c>
      <c r="J52" s="1">
        <v>327</v>
      </c>
      <c r="K52" s="56">
        <f t="shared" si="6"/>
        <v>409</v>
      </c>
      <c r="L52" s="1">
        <f t="shared" si="7"/>
        <v>2509</v>
      </c>
      <c r="M52" s="1">
        <v>1777</v>
      </c>
    </row>
    <row r="53" spans="1:13" s="1" customFormat="1" ht="12.75">
      <c r="A53" s="1">
        <v>7</v>
      </c>
      <c r="B53" s="1">
        <v>11064</v>
      </c>
      <c r="C53" s="1" t="s">
        <v>248</v>
      </c>
      <c r="D53" s="1" t="s">
        <v>249</v>
      </c>
      <c r="E53" s="1">
        <v>1950</v>
      </c>
      <c r="F53" s="39">
        <f t="shared" si="5"/>
        <v>2437.5</v>
      </c>
      <c r="G53" s="77">
        <v>2438</v>
      </c>
      <c r="H53" s="1" t="s">
        <v>200</v>
      </c>
      <c r="I53" s="1" t="s">
        <v>454</v>
      </c>
      <c r="J53" s="1">
        <v>293</v>
      </c>
      <c r="K53" s="56">
        <f t="shared" si="6"/>
        <v>366</v>
      </c>
      <c r="L53" s="1">
        <f t="shared" si="7"/>
        <v>2243</v>
      </c>
      <c r="M53" s="1">
        <v>1608</v>
      </c>
    </row>
    <row r="54" spans="1:13" s="1" customFormat="1" ht="12.75">
      <c r="A54" s="1">
        <v>8</v>
      </c>
      <c r="B54" s="1">
        <v>42</v>
      </c>
      <c r="C54" s="1" t="s">
        <v>250</v>
      </c>
      <c r="D54" s="1" t="s">
        <v>251</v>
      </c>
      <c r="E54" s="1">
        <v>1857</v>
      </c>
      <c r="F54" s="39">
        <f t="shared" si="5"/>
        <v>2321.25</v>
      </c>
      <c r="G54" s="77">
        <v>2322</v>
      </c>
      <c r="H54" s="1" t="s">
        <v>200</v>
      </c>
      <c r="I54" s="1" t="s">
        <v>454</v>
      </c>
      <c r="J54" s="1">
        <v>279</v>
      </c>
      <c r="K54" s="56">
        <f t="shared" si="6"/>
        <v>348</v>
      </c>
      <c r="L54" s="1">
        <f t="shared" si="7"/>
        <v>2136</v>
      </c>
      <c r="M54" s="1">
        <v>1528</v>
      </c>
    </row>
    <row r="55" spans="1:13" s="1" customFormat="1" ht="12.75">
      <c r="A55" s="1">
        <v>9</v>
      </c>
      <c r="B55" s="1">
        <v>67</v>
      </c>
      <c r="C55" s="1" t="s">
        <v>252</v>
      </c>
      <c r="D55" s="1" t="s">
        <v>253</v>
      </c>
      <c r="E55" s="1">
        <v>1727</v>
      </c>
      <c r="F55" s="39">
        <f t="shared" si="5"/>
        <v>2158.75</v>
      </c>
      <c r="G55" s="77">
        <v>1763</v>
      </c>
      <c r="H55" s="1" t="s">
        <v>200</v>
      </c>
      <c r="I55" s="1" t="s">
        <v>454</v>
      </c>
      <c r="J55" s="1">
        <v>259</v>
      </c>
      <c r="K55" s="56">
        <f t="shared" si="6"/>
        <v>324</v>
      </c>
      <c r="L55" s="1">
        <f t="shared" si="7"/>
        <v>1986</v>
      </c>
      <c r="M55" s="1">
        <v>1427</v>
      </c>
    </row>
    <row r="56" spans="1:11" s="18" customFormat="1" ht="12.75">
      <c r="A56" s="59"/>
      <c r="B56" s="59"/>
      <c r="C56" s="59"/>
      <c r="D56" s="59"/>
      <c r="E56" s="60">
        <f>SUM(E47:E55)</f>
        <v>24924</v>
      </c>
      <c r="F56" s="65">
        <f>SUM(F47:F55)</f>
        <v>31155</v>
      </c>
      <c r="G56" s="65">
        <f>SUM(G47:G55)</f>
        <v>26524</v>
      </c>
      <c r="H56" s="59"/>
      <c r="K56" s="58">
        <f t="shared" si="6"/>
        <v>4673</v>
      </c>
    </row>
    <row r="57" spans="1:8" ht="12.75">
      <c r="A57" s="6" t="s">
        <v>421</v>
      </c>
      <c r="B57" s="7"/>
      <c r="C57" s="7"/>
      <c r="D57" s="7"/>
      <c r="E57" s="7"/>
      <c r="F57" s="40"/>
      <c r="G57" s="78"/>
      <c r="H57" s="7"/>
    </row>
    <row r="58" spans="1:13" s="1" customFormat="1" ht="12.75">
      <c r="A58" s="1">
        <v>10</v>
      </c>
      <c r="B58" s="1">
        <v>22</v>
      </c>
      <c r="C58" s="1" t="s">
        <v>254</v>
      </c>
      <c r="D58" s="1" t="s">
        <v>203</v>
      </c>
      <c r="E58" s="1">
        <v>3507</v>
      </c>
      <c r="F58" s="39">
        <f>SUM(E58*1.25)</f>
        <v>4383.75</v>
      </c>
      <c r="G58" s="39">
        <v>4384</v>
      </c>
      <c r="H58" s="1" t="s">
        <v>200</v>
      </c>
      <c r="I58" s="1" t="s">
        <v>454</v>
      </c>
      <c r="J58" s="1">
        <v>526</v>
      </c>
      <c r="K58" s="56">
        <f>ROUND(0.15*F58,0)</f>
        <v>658</v>
      </c>
      <c r="L58" s="1">
        <f>SUM(E58+J58)</f>
        <v>4033</v>
      </c>
      <c r="M58" s="1">
        <v>2830</v>
      </c>
    </row>
    <row r="59" spans="1:13" s="1" customFormat="1" ht="12.75">
      <c r="A59" s="1">
        <v>11</v>
      </c>
      <c r="B59" s="1">
        <v>4</v>
      </c>
      <c r="C59" s="1" t="s">
        <v>255</v>
      </c>
      <c r="D59" s="1" t="s">
        <v>240</v>
      </c>
      <c r="E59" s="1">
        <v>3507</v>
      </c>
      <c r="F59" s="39">
        <f>SUM(E59*1.25)</f>
        <v>4383.75</v>
      </c>
      <c r="G59" s="39">
        <v>4384</v>
      </c>
      <c r="H59" s="1" t="s">
        <v>200</v>
      </c>
      <c r="I59" s="1" t="s">
        <v>454</v>
      </c>
      <c r="J59" s="1">
        <v>526</v>
      </c>
      <c r="K59" s="56">
        <f>ROUND(0.15*F59,0)</f>
        <v>658</v>
      </c>
      <c r="L59" s="1">
        <f>SUM(E59+J59)</f>
        <v>4033</v>
      </c>
      <c r="M59" s="1">
        <v>2830</v>
      </c>
    </row>
    <row r="60" spans="1:13" s="1" customFormat="1" ht="12.75">
      <c r="A60" s="1">
        <v>12</v>
      </c>
      <c r="B60" s="1">
        <v>1098</v>
      </c>
      <c r="C60" s="1" t="s">
        <v>256</v>
      </c>
      <c r="D60" s="1" t="s">
        <v>257</v>
      </c>
      <c r="E60" s="1">
        <v>3507</v>
      </c>
      <c r="F60" s="39">
        <f>SUM(E60*1.25)</f>
        <v>4383.75</v>
      </c>
      <c r="G60" s="39">
        <v>4384</v>
      </c>
      <c r="H60" s="1" t="s">
        <v>200</v>
      </c>
      <c r="I60" s="1" t="s">
        <v>454</v>
      </c>
      <c r="J60" s="1">
        <v>526</v>
      </c>
      <c r="K60" s="56">
        <f>ROUND(0.15*F60,0)</f>
        <v>658</v>
      </c>
      <c r="L60" s="1">
        <f>SUM(E60+J60)</f>
        <v>4033</v>
      </c>
      <c r="M60" s="1">
        <v>2830</v>
      </c>
    </row>
    <row r="61" spans="1:11" s="18" customFormat="1" ht="12.75">
      <c r="A61" s="59"/>
      <c r="B61" s="59"/>
      <c r="C61" s="59"/>
      <c r="D61" s="59"/>
      <c r="E61" s="59">
        <f>SUM(E58:E60)</f>
        <v>10521</v>
      </c>
      <c r="F61" s="65">
        <f>SUM(F58:F60)</f>
        <v>13151.25</v>
      </c>
      <c r="G61" s="65">
        <f>SUM(G58:G60)</f>
        <v>13152</v>
      </c>
      <c r="H61" s="59"/>
      <c r="K61" s="58"/>
    </row>
    <row r="62" spans="1:8" ht="12.75">
      <c r="A62" s="142" t="s">
        <v>422</v>
      </c>
      <c r="B62" s="142"/>
      <c r="C62" s="142"/>
      <c r="D62" s="142"/>
      <c r="E62" s="142"/>
      <c r="F62" s="142"/>
      <c r="G62" s="142"/>
      <c r="H62" s="142"/>
    </row>
    <row r="63" spans="1:13" s="1" customFormat="1" ht="12.75">
      <c r="A63" s="1">
        <v>1</v>
      </c>
      <c r="B63" s="1">
        <v>46</v>
      </c>
      <c r="C63" s="1" t="s">
        <v>258</v>
      </c>
      <c r="D63" s="1" t="s">
        <v>259</v>
      </c>
      <c r="E63" s="1">
        <v>3244</v>
      </c>
      <c r="F63" s="39">
        <f>SUM(E63*1.25)</f>
        <v>4055</v>
      </c>
      <c r="G63" s="77">
        <v>0</v>
      </c>
      <c r="H63" s="1" t="s">
        <v>200</v>
      </c>
      <c r="I63" s="1" t="s">
        <v>454</v>
      </c>
      <c r="J63" s="1">
        <v>487</v>
      </c>
      <c r="K63" s="56">
        <f>ROUND(0.15*F63,0)</f>
        <v>608</v>
      </c>
      <c r="L63" s="1">
        <f>SUM(E63+J63)</f>
        <v>3731</v>
      </c>
      <c r="M63" s="1">
        <v>2617</v>
      </c>
    </row>
    <row r="64" spans="1:13" s="1" customFormat="1" ht="12.75">
      <c r="A64" s="1">
        <v>2</v>
      </c>
      <c r="B64" s="1">
        <v>56</v>
      </c>
      <c r="C64" s="1" t="s">
        <v>260</v>
      </c>
      <c r="D64" s="1" t="s">
        <v>261</v>
      </c>
      <c r="E64" s="1">
        <v>3142</v>
      </c>
      <c r="F64" s="39">
        <f>SUM(E64*1.25)</f>
        <v>3927.5</v>
      </c>
      <c r="G64" s="77">
        <v>0</v>
      </c>
      <c r="H64" s="1" t="s">
        <v>200</v>
      </c>
      <c r="I64" s="1" t="s">
        <v>454</v>
      </c>
      <c r="J64" s="1">
        <v>471</v>
      </c>
      <c r="K64" s="56">
        <f>ROUND(0.15*F64,0)</f>
        <v>589</v>
      </c>
      <c r="L64" s="1">
        <f>SUM(E64+J64)</f>
        <v>3613</v>
      </c>
      <c r="M64" s="1">
        <v>2535</v>
      </c>
    </row>
    <row r="65" spans="1:11" s="18" customFormat="1" ht="12.75">
      <c r="A65" s="59"/>
      <c r="B65" s="59"/>
      <c r="C65" s="59"/>
      <c r="D65" s="59"/>
      <c r="E65" s="60">
        <f>SUM(E63:E64)</f>
        <v>6386</v>
      </c>
      <c r="F65" s="65">
        <f>SUM(F63:F64)</f>
        <v>7982.5</v>
      </c>
      <c r="G65" s="67"/>
      <c r="H65" s="59"/>
      <c r="K65" s="58"/>
    </row>
    <row r="66" spans="1:8" ht="12.75">
      <c r="A66" s="142" t="s">
        <v>423</v>
      </c>
      <c r="B66" s="149"/>
      <c r="C66" s="149"/>
      <c r="D66" s="149"/>
      <c r="E66" s="149"/>
      <c r="F66" s="149"/>
      <c r="G66" s="149"/>
      <c r="H66" s="149"/>
    </row>
    <row r="67" spans="1:13" s="1" customFormat="1" ht="12.75">
      <c r="A67" s="1">
        <v>1</v>
      </c>
      <c r="B67" s="1">
        <v>64</v>
      </c>
      <c r="C67" s="1" t="s">
        <v>262</v>
      </c>
      <c r="D67" s="1" t="s">
        <v>212</v>
      </c>
      <c r="E67" s="1">
        <v>4511</v>
      </c>
      <c r="F67" s="39">
        <f aca="true" t="shared" si="8" ref="F67:F74">SUM(E67*1.25)</f>
        <v>5638.75</v>
      </c>
      <c r="G67" s="77">
        <v>0</v>
      </c>
      <c r="H67" s="1" t="s">
        <v>200</v>
      </c>
      <c r="I67" s="1" t="s">
        <v>454</v>
      </c>
      <c r="J67" s="1">
        <v>677</v>
      </c>
      <c r="K67" s="56">
        <f aca="true" t="shared" si="9" ref="K67:K75">ROUND(0.15*F67,0)</f>
        <v>846</v>
      </c>
      <c r="L67" s="1">
        <f aca="true" t="shared" si="10" ref="L67:L74">SUM(E67+J67)</f>
        <v>5188</v>
      </c>
      <c r="M67" s="1">
        <v>3640</v>
      </c>
    </row>
    <row r="68" spans="1:13" s="1" customFormat="1" ht="12.75">
      <c r="A68" s="1">
        <v>2</v>
      </c>
      <c r="B68" s="1">
        <v>52</v>
      </c>
      <c r="C68" s="1" t="s">
        <v>263</v>
      </c>
      <c r="D68" s="1" t="s">
        <v>203</v>
      </c>
      <c r="E68" s="1">
        <v>3507</v>
      </c>
      <c r="F68" s="39">
        <f t="shared" si="8"/>
        <v>4383.75</v>
      </c>
      <c r="G68" s="77">
        <v>4384</v>
      </c>
      <c r="H68" s="1" t="s">
        <v>200</v>
      </c>
      <c r="I68" s="1" t="s">
        <v>454</v>
      </c>
      <c r="J68" s="1">
        <v>526</v>
      </c>
      <c r="K68" s="56">
        <f t="shared" si="9"/>
        <v>658</v>
      </c>
      <c r="L68" s="1">
        <f t="shared" si="10"/>
        <v>4033</v>
      </c>
      <c r="M68" s="1">
        <v>2830</v>
      </c>
    </row>
    <row r="69" spans="1:13" s="1" customFormat="1" ht="12.75">
      <c r="A69" s="1">
        <v>3</v>
      </c>
      <c r="B69" s="1">
        <v>11002</v>
      </c>
      <c r="C69" s="1" t="s">
        <v>264</v>
      </c>
      <c r="D69" s="1" t="s">
        <v>203</v>
      </c>
      <c r="E69" s="1">
        <v>3507</v>
      </c>
      <c r="F69" s="39">
        <f t="shared" si="8"/>
        <v>4383.75</v>
      </c>
      <c r="G69" s="77">
        <v>4384</v>
      </c>
      <c r="H69" s="1" t="s">
        <v>200</v>
      </c>
      <c r="I69" s="1" t="s">
        <v>454</v>
      </c>
      <c r="J69" s="1">
        <v>526</v>
      </c>
      <c r="K69" s="56">
        <f t="shared" si="9"/>
        <v>658</v>
      </c>
      <c r="L69" s="1">
        <f t="shared" si="10"/>
        <v>4033</v>
      </c>
      <c r="M69" s="1">
        <v>2830</v>
      </c>
    </row>
    <row r="70" spans="1:13" s="1" customFormat="1" ht="12.75">
      <c r="A70" s="1">
        <v>4</v>
      </c>
      <c r="B70" s="1">
        <v>32</v>
      </c>
      <c r="C70" s="1" t="s">
        <v>265</v>
      </c>
      <c r="D70" s="1" t="s">
        <v>266</v>
      </c>
      <c r="E70" s="1">
        <v>3371</v>
      </c>
      <c r="F70" s="39">
        <f t="shared" si="8"/>
        <v>4213.75</v>
      </c>
      <c r="G70" s="77">
        <v>4277</v>
      </c>
      <c r="H70" s="1" t="s">
        <v>200</v>
      </c>
      <c r="I70" s="1" t="s">
        <v>454</v>
      </c>
      <c r="J70" s="1">
        <v>506</v>
      </c>
      <c r="K70" s="56">
        <f t="shared" si="9"/>
        <v>632</v>
      </c>
      <c r="L70" s="1">
        <f t="shared" si="10"/>
        <v>3877</v>
      </c>
      <c r="M70" s="1">
        <v>2721</v>
      </c>
    </row>
    <row r="71" spans="1:13" s="1" customFormat="1" ht="12.75">
      <c r="A71" s="1">
        <v>5</v>
      </c>
      <c r="B71" s="1">
        <v>597</v>
      </c>
      <c r="C71" s="1" t="s">
        <v>267</v>
      </c>
      <c r="D71" s="1" t="s">
        <v>220</v>
      </c>
      <c r="E71" s="1">
        <v>2182</v>
      </c>
      <c r="F71" s="39">
        <f t="shared" si="8"/>
        <v>2727.5</v>
      </c>
      <c r="G71" s="77">
        <v>2783</v>
      </c>
      <c r="H71" s="1" t="s">
        <v>200</v>
      </c>
      <c r="I71" s="1" t="s">
        <v>454</v>
      </c>
      <c r="J71" s="1">
        <v>327</v>
      </c>
      <c r="K71" s="56">
        <f t="shared" si="9"/>
        <v>409</v>
      </c>
      <c r="L71" s="1">
        <f t="shared" si="10"/>
        <v>2509</v>
      </c>
      <c r="M71" s="1">
        <v>1783</v>
      </c>
    </row>
    <row r="72" spans="1:12" s="1" customFormat="1" ht="12.75">
      <c r="A72" s="1">
        <v>6</v>
      </c>
      <c r="B72" s="1">
        <v>544</v>
      </c>
      <c r="C72" s="1" t="s">
        <v>268</v>
      </c>
      <c r="D72" s="1" t="s">
        <v>209</v>
      </c>
      <c r="E72" s="1">
        <v>1519</v>
      </c>
      <c r="F72" s="39">
        <f t="shared" si="8"/>
        <v>1898.75</v>
      </c>
      <c r="G72" s="77">
        <v>2560</v>
      </c>
      <c r="H72" s="1" t="s">
        <v>200</v>
      </c>
      <c r="I72" s="1" t="s">
        <v>454</v>
      </c>
      <c r="J72" s="1">
        <v>228</v>
      </c>
      <c r="K72" s="56">
        <f t="shared" si="9"/>
        <v>285</v>
      </c>
      <c r="L72" s="1">
        <f t="shared" si="10"/>
        <v>1747</v>
      </c>
    </row>
    <row r="73" spans="1:13" s="1" customFormat="1" ht="12.75">
      <c r="A73" s="1">
        <v>7</v>
      </c>
      <c r="B73" s="1">
        <v>576</v>
      </c>
      <c r="C73" s="1" t="s">
        <v>269</v>
      </c>
      <c r="D73" s="1" t="s">
        <v>270</v>
      </c>
      <c r="E73" s="1">
        <v>2297</v>
      </c>
      <c r="F73" s="39">
        <f t="shared" si="8"/>
        <v>2871.25</v>
      </c>
      <c r="G73" s="77">
        <v>2871</v>
      </c>
      <c r="H73" s="1" t="s">
        <v>200</v>
      </c>
      <c r="I73" s="1" t="s">
        <v>454</v>
      </c>
      <c r="J73" s="1">
        <v>345</v>
      </c>
      <c r="K73" s="56">
        <f t="shared" si="9"/>
        <v>431</v>
      </c>
      <c r="L73" s="1">
        <f t="shared" si="10"/>
        <v>2642</v>
      </c>
      <c r="M73" s="1">
        <v>1868</v>
      </c>
    </row>
    <row r="74" spans="1:13" s="1" customFormat="1" ht="12.75">
      <c r="A74" s="1">
        <v>8</v>
      </c>
      <c r="B74" s="1">
        <v>19</v>
      </c>
      <c r="C74" s="1" t="s">
        <v>271</v>
      </c>
      <c r="D74" s="1" t="s">
        <v>272</v>
      </c>
      <c r="E74" s="1">
        <v>2138</v>
      </c>
      <c r="F74" s="39">
        <f t="shared" si="8"/>
        <v>2672.5</v>
      </c>
      <c r="G74" s="77">
        <v>0</v>
      </c>
      <c r="H74" s="1" t="s">
        <v>201</v>
      </c>
      <c r="I74" s="1" t="s">
        <v>454</v>
      </c>
      <c r="J74" s="1">
        <v>321</v>
      </c>
      <c r="K74" s="56">
        <f t="shared" si="9"/>
        <v>401</v>
      </c>
      <c r="L74" s="1">
        <f t="shared" si="10"/>
        <v>2459</v>
      </c>
      <c r="M74" s="1">
        <v>1750</v>
      </c>
    </row>
    <row r="75" spans="1:11" s="18" customFormat="1" ht="12.75">
      <c r="A75" s="61"/>
      <c r="B75" s="61"/>
      <c r="C75" s="61"/>
      <c r="D75" s="61"/>
      <c r="E75" s="62">
        <f>SUM(E67:E74)</f>
        <v>23032</v>
      </c>
      <c r="F75" s="66">
        <f>SUM(F67:F74)</f>
        <v>28790</v>
      </c>
      <c r="G75" s="66">
        <f>SUM(G67:G74)</f>
        <v>21259</v>
      </c>
      <c r="H75" s="61"/>
      <c r="K75" s="58">
        <f t="shared" si="9"/>
        <v>4319</v>
      </c>
    </row>
    <row r="76" spans="1:8" ht="12.75">
      <c r="A76" s="150" t="s">
        <v>424</v>
      </c>
      <c r="B76" s="150"/>
      <c r="C76" s="150"/>
      <c r="D76" s="150"/>
      <c r="E76" s="150"/>
      <c r="F76" s="150"/>
      <c r="G76" s="150"/>
      <c r="H76" s="150"/>
    </row>
    <row r="77" spans="1:13" s="1" customFormat="1" ht="12.75">
      <c r="A77" s="1">
        <v>8</v>
      </c>
      <c r="B77" s="1">
        <v>89</v>
      </c>
      <c r="C77" s="1" t="s">
        <v>273</v>
      </c>
      <c r="D77" s="1" t="s">
        <v>222</v>
      </c>
      <c r="E77" s="1">
        <v>1949</v>
      </c>
      <c r="F77" s="39">
        <f>SUM(E77*1.25)</f>
        <v>2436.25</v>
      </c>
      <c r="G77" s="77">
        <v>2690</v>
      </c>
      <c r="H77" s="1" t="s">
        <v>200</v>
      </c>
      <c r="I77" s="1" t="s">
        <v>454</v>
      </c>
      <c r="J77" s="1">
        <v>292</v>
      </c>
      <c r="K77" s="56">
        <f>ROUND(0.15*F77,0)</f>
        <v>365</v>
      </c>
      <c r="L77" s="1">
        <f>SUM(E77+J77)</f>
        <v>2241</v>
      </c>
      <c r="M77" s="1">
        <v>1599</v>
      </c>
    </row>
    <row r="78" spans="1:11" s="18" customFormat="1" ht="12.75">
      <c r="A78" s="59"/>
      <c r="B78" s="59"/>
      <c r="C78" s="59"/>
      <c r="D78" s="59"/>
      <c r="E78" s="59">
        <v>1949</v>
      </c>
      <c r="F78" s="65">
        <v>2436</v>
      </c>
      <c r="G78" s="65">
        <v>2436</v>
      </c>
      <c r="H78" s="59"/>
      <c r="I78" s="59"/>
      <c r="K78" s="58"/>
    </row>
    <row r="79" spans="1:9" ht="12.75">
      <c r="A79" s="142" t="s">
        <v>425</v>
      </c>
      <c r="B79" s="142"/>
      <c r="C79" s="142"/>
      <c r="D79" s="142"/>
      <c r="E79" s="142"/>
      <c r="F79" s="142"/>
      <c r="G79" s="142"/>
      <c r="H79" s="142"/>
      <c r="I79" s="142"/>
    </row>
    <row r="80" spans="1:13" s="1" customFormat="1" ht="12.75">
      <c r="A80" s="1">
        <v>1</v>
      </c>
      <c r="B80" s="1">
        <v>2019</v>
      </c>
      <c r="C80" s="1" t="s">
        <v>274</v>
      </c>
      <c r="D80" s="1" t="s">
        <v>232</v>
      </c>
      <c r="E80" s="1">
        <v>2457</v>
      </c>
      <c r="F80" s="39">
        <f>SUM(E80*1.25)</f>
        <v>3071.25</v>
      </c>
      <c r="G80" s="77">
        <v>3071</v>
      </c>
      <c r="H80" s="1" t="s">
        <v>200</v>
      </c>
      <c r="I80" s="1" t="s">
        <v>454</v>
      </c>
      <c r="J80" s="1">
        <v>369</v>
      </c>
      <c r="K80" s="56">
        <f>ROUND(0.15*F80,0)</f>
        <v>461</v>
      </c>
      <c r="L80" s="1">
        <f>SUM(E80+J80)</f>
        <v>2826</v>
      </c>
      <c r="M80" s="1">
        <v>1990</v>
      </c>
    </row>
    <row r="81" spans="1:11" s="18" customFormat="1" ht="12.75">
      <c r="A81" s="59"/>
      <c r="B81" s="59"/>
      <c r="C81" s="59"/>
      <c r="D81" s="59"/>
      <c r="E81" s="59">
        <v>2457</v>
      </c>
      <c r="F81" s="65">
        <v>3071</v>
      </c>
      <c r="G81" s="65">
        <v>3071</v>
      </c>
      <c r="H81" s="59"/>
      <c r="I81" s="59"/>
      <c r="K81" s="58"/>
    </row>
    <row r="82" spans="1:9" ht="12.75">
      <c r="A82" s="142" t="s">
        <v>426</v>
      </c>
      <c r="B82" s="142"/>
      <c r="C82" s="142"/>
      <c r="D82" s="142"/>
      <c r="E82" s="142"/>
      <c r="F82" s="142"/>
      <c r="G82" s="142"/>
      <c r="H82" s="142"/>
      <c r="I82" s="142"/>
    </row>
    <row r="83" spans="1:13" s="1" customFormat="1" ht="12.75">
      <c r="A83" s="1">
        <v>1</v>
      </c>
      <c r="B83" s="1">
        <v>2015</v>
      </c>
      <c r="C83" s="1" t="s">
        <v>275</v>
      </c>
      <c r="D83" s="1" t="s">
        <v>203</v>
      </c>
      <c r="E83" s="1">
        <v>3507</v>
      </c>
      <c r="F83" s="39">
        <f>SUM(E83*1.25)</f>
        <v>4383.75</v>
      </c>
      <c r="G83" s="77">
        <v>4384</v>
      </c>
      <c r="H83" s="1" t="s">
        <v>200</v>
      </c>
      <c r="I83" s="1" t="s">
        <v>454</v>
      </c>
      <c r="J83" s="1">
        <v>526</v>
      </c>
      <c r="K83" s="56">
        <f>ROUND(0.15*F83,0)</f>
        <v>658</v>
      </c>
      <c r="L83" s="1">
        <f>SUM(E83+J83)</f>
        <v>4033</v>
      </c>
      <c r="M83" s="1">
        <v>2830</v>
      </c>
    </row>
    <row r="84" spans="1:13" s="1" customFormat="1" ht="12.75">
      <c r="A84" s="1">
        <v>2</v>
      </c>
      <c r="B84" s="1">
        <v>82</v>
      </c>
      <c r="C84" s="1" t="s">
        <v>276</v>
      </c>
      <c r="D84" s="1" t="s">
        <v>272</v>
      </c>
      <c r="E84" s="1">
        <v>2138</v>
      </c>
      <c r="F84" s="39">
        <f>SUM(E84*1.25)</f>
        <v>2672.5</v>
      </c>
      <c r="G84" s="77">
        <v>2673</v>
      </c>
      <c r="H84" s="1" t="s">
        <v>200</v>
      </c>
      <c r="I84" s="1" t="s">
        <v>454</v>
      </c>
      <c r="J84" s="1">
        <v>321</v>
      </c>
      <c r="K84" s="56">
        <f>ROUND(0.15*F84,0)</f>
        <v>401</v>
      </c>
      <c r="L84" s="1">
        <f>SUM(E84+J84)</f>
        <v>2459</v>
      </c>
      <c r="M84" s="1">
        <v>1744</v>
      </c>
    </row>
    <row r="85" spans="1:13" s="1" customFormat="1" ht="12.75">
      <c r="A85" s="1">
        <v>3</v>
      </c>
      <c r="B85" s="1">
        <v>574</v>
      </c>
      <c r="C85" s="1" t="s">
        <v>277</v>
      </c>
      <c r="D85" s="1" t="s">
        <v>272</v>
      </c>
      <c r="E85" s="1">
        <v>2138</v>
      </c>
      <c r="F85" s="39">
        <f>SUM(E85*1.25)</f>
        <v>2672.5</v>
      </c>
      <c r="G85" s="77">
        <v>2673</v>
      </c>
      <c r="H85" s="1" t="s">
        <v>201</v>
      </c>
      <c r="I85" s="1" t="s">
        <v>454</v>
      </c>
      <c r="J85" s="1">
        <v>321</v>
      </c>
      <c r="K85" s="56">
        <f>ROUND(0.15*F85,0)</f>
        <v>401</v>
      </c>
      <c r="L85" s="1">
        <f>SUM(E85+J85)</f>
        <v>2459</v>
      </c>
      <c r="M85" s="1">
        <v>1744</v>
      </c>
    </row>
    <row r="86" spans="1:13" s="1" customFormat="1" ht="12.75">
      <c r="A86" s="1">
        <v>4</v>
      </c>
      <c r="B86" s="1">
        <v>329</v>
      </c>
      <c r="C86" s="1" t="s">
        <v>278</v>
      </c>
      <c r="D86" s="1" t="s">
        <v>279</v>
      </c>
      <c r="E86" s="1">
        <v>2886</v>
      </c>
      <c r="F86" s="39">
        <f>SUM(E86*1.25)</f>
        <v>3607.5</v>
      </c>
      <c r="G86" s="77">
        <v>0</v>
      </c>
      <c r="H86" s="1" t="s">
        <v>200</v>
      </c>
      <c r="I86" s="1" t="s">
        <v>454</v>
      </c>
      <c r="J86" s="1">
        <v>433</v>
      </c>
      <c r="K86" s="56">
        <f>ROUND(0.15*F86,0)</f>
        <v>541</v>
      </c>
      <c r="L86" s="1">
        <f>SUM(E86+J86)</f>
        <v>3319</v>
      </c>
      <c r="M86" s="1">
        <v>2329</v>
      </c>
    </row>
    <row r="87" spans="1:11" s="18" customFormat="1" ht="12.75">
      <c r="A87" s="59"/>
      <c r="B87" s="59"/>
      <c r="C87" s="59"/>
      <c r="D87" s="59"/>
      <c r="E87" s="59">
        <f>SUM(E83:E86)</f>
        <v>10669</v>
      </c>
      <c r="F87" s="65">
        <f>SUM(F83:F86)</f>
        <v>13336.25</v>
      </c>
      <c r="G87" s="65">
        <f>SUM(G83:G86)</f>
        <v>9730</v>
      </c>
      <c r="H87" s="59"/>
      <c r="I87" s="59"/>
      <c r="K87" s="58">
        <f>ROUND(0.15*F87,0)</f>
        <v>2000</v>
      </c>
    </row>
    <row r="88" spans="1:9" ht="12.75">
      <c r="A88" s="142" t="s">
        <v>427</v>
      </c>
      <c r="B88" s="142"/>
      <c r="C88" s="142"/>
      <c r="D88" s="142"/>
      <c r="E88" s="142"/>
      <c r="F88" s="142"/>
      <c r="G88" s="142"/>
      <c r="H88" s="142"/>
      <c r="I88" s="142"/>
    </row>
    <row r="89" spans="1:13" s="1" customFormat="1" ht="12.75">
      <c r="A89" s="1">
        <v>1</v>
      </c>
      <c r="B89" s="1">
        <v>68</v>
      </c>
      <c r="C89" s="1" t="s">
        <v>280</v>
      </c>
      <c r="D89" s="1" t="s">
        <v>212</v>
      </c>
      <c r="E89" s="1">
        <v>4511</v>
      </c>
      <c r="F89" s="39">
        <f aca="true" t="shared" si="11" ref="F89:F97">SUM(E89*1.25)</f>
        <v>5638.75</v>
      </c>
      <c r="G89" s="77">
        <v>0</v>
      </c>
      <c r="H89" s="1" t="s">
        <v>200</v>
      </c>
      <c r="I89" s="1" t="s">
        <v>454</v>
      </c>
      <c r="J89" s="1">
        <v>677</v>
      </c>
      <c r="K89" s="56">
        <f>ROUND(0.15*F89,0)</f>
        <v>846</v>
      </c>
      <c r="L89" s="1">
        <f aca="true" t="shared" si="12" ref="L89:L97">SUM(E89+J89)</f>
        <v>5188</v>
      </c>
      <c r="M89" s="1">
        <v>3638</v>
      </c>
    </row>
    <row r="90" spans="1:13" s="1" customFormat="1" ht="12.75">
      <c r="A90" s="1">
        <v>2</v>
      </c>
      <c r="B90" s="1">
        <v>108</v>
      </c>
      <c r="C90" s="1" t="s">
        <v>281</v>
      </c>
      <c r="D90" s="1" t="s">
        <v>203</v>
      </c>
      <c r="E90" s="1">
        <v>3507</v>
      </c>
      <c r="F90" s="39">
        <f t="shared" si="11"/>
        <v>4383.75</v>
      </c>
      <c r="G90" s="77">
        <v>4384</v>
      </c>
      <c r="H90" s="1" t="s">
        <v>200</v>
      </c>
      <c r="I90" s="1" t="s">
        <v>454</v>
      </c>
      <c r="J90" s="1">
        <v>526</v>
      </c>
      <c r="K90" s="56">
        <f>ROUND(0.15*F90,0)</f>
        <v>658</v>
      </c>
      <c r="L90" s="1">
        <f t="shared" si="12"/>
        <v>4033</v>
      </c>
      <c r="M90" s="1">
        <v>2830</v>
      </c>
    </row>
    <row r="91" spans="1:12" s="1" customFormat="1" ht="12.75">
      <c r="A91" s="1">
        <v>3</v>
      </c>
      <c r="B91" s="1">
        <v>77046</v>
      </c>
      <c r="C91" s="1" t="s">
        <v>282</v>
      </c>
      <c r="D91" s="1" t="s">
        <v>203</v>
      </c>
      <c r="E91" s="1">
        <v>3609</v>
      </c>
      <c r="F91" s="39">
        <f t="shared" si="11"/>
        <v>4511.25</v>
      </c>
      <c r="G91" s="77">
        <v>0</v>
      </c>
      <c r="H91" s="1" t="s">
        <v>200</v>
      </c>
      <c r="I91" s="1" t="s">
        <v>236</v>
      </c>
      <c r="J91" s="1">
        <v>361</v>
      </c>
      <c r="L91" s="1">
        <f t="shared" si="12"/>
        <v>3970</v>
      </c>
    </row>
    <row r="92" spans="1:13" s="1" customFormat="1" ht="12.75">
      <c r="A92" s="1">
        <v>4</v>
      </c>
      <c r="B92" s="1">
        <v>72719</v>
      </c>
      <c r="C92" s="1" t="s">
        <v>283</v>
      </c>
      <c r="D92" s="1" t="s">
        <v>266</v>
      </c>
      <c r="E92" s="1">
        <v>3371</v>
      </c>
      <c r="F92" s="39">
        <f t="shared" si="11"/>
        <v>4213.75</v>
      </c>
      <c r="G92" s="77">
        <v>4277</v>
      </c>
      <c r="H92" s="1" t="s">
        <v>200</v>
      </c>
      <c r="I92" s="1" t="s">
        <v>454</v>
      </c>
      <c r="J92" s="1">
        <v>506</v>
      </c>
      <c r="K92" s="56">
        <f aca="true" t="shared" si="13" ref="K92:K98">ROUND(0.15*F92,0)</f>
        <v>632</v>
      </c>
      <c r="L92" s="1">
        <f t="shared" si="12"/>
        <v>3877</v>
      </c>
      <c r="M92" s="1">
        <v>2621</v>
      </c>
    </row>
    <row r="93" spans="1:13" s="1" customFormat="1" ht="12.75">
      <c r="A93" s="1">
        <v>5</v>
      </c>
      <c r="B93" s="1">
        <v>573</v>
      </c>
      <c r="C93" s="1" t="s">
        <v>284</v>
      </c>
      <c r="D93" s="1" t="s">
        <v>205</v>
      </c>
      <c r="E93" s="1">
        <v>3254</v>
      </c>
      <c r="F93" s="39">
        <f t="shared" si="11"/>
        <v>4067.5</v>
      </c>
      <c r="G93" s="77">
        <v>4173</v>
      </c>
      <c r="H93" s="1" t="s">
        <v>200</v>
      </c>
      <c r="I93" s="1" t="s">
        <v>454</v>
      </c>
      <c r="J93" s="1">
        <v>488</v>
      </c>
      <c r="K93" s="56">
        <f t="shared" si="13"/>
        <v>610</v>
      </c>
      <c r="L93" s="1">
        <f t="shared" si="12"/>
        <v>3742</v>
      </c>
      <c r="M93" s="1">
        <v>2625</v>
      </c>
    </row>
    <row r="94" spans="1:13" s="1" customFormat="1" ht="12.75">
      <c r="A94" s="1">
        <v>6</v>
      </c>
      <c r="B94" s="1">
        <v>11080</v>
      </c>
      <c r="C94" s="1" t="s">
        <v>285</v>
      </c>
      <c r="D94" s="1" t="s">
        <v>232</v>
      </c>
      <c r="E94" s="1">
        <v>2457</v>
      </c>
      <c r="F94" s="39">
        <f t="shared" si="11"/>
        <v>3071.25</v>
      </c>
      <c r="G94" s="77">
        <v>3071</v>
      </c>
      <c r="H94" s="1" t="s">
        <v>200</v>
      </c>
      <c r="I94" s="1" t="s">
        <v>454</v>
      </c>
      <c r="J94" s="1">
        <v>369</v>
      </c>
      <c r="K94" s="56">
        <f t="shared" si="13"/>
        <v>461</v>
      </c>
      <c r="L94" s="1">
        <f t="shared" si="12"/>
        <v>2826</v>
      </c>
      <c r="M94" s="1">
        <v>2009</v>
      </c>
    </row>
    <row r="95" spans="1:13" s="1" customFormat="1" ht="12.75">
      <c r="A95" s="1">
        <v>7</v>
      </c>
      <c r="B95" s="1">
        <v>107</v>
      </c>
      <c r="C95" s="1" t="s">
        <v>286</v>
      </c>
      <c r="D95" s="1" t="s">
        <v>243</v>
      </c>
      <c r="E95" s="1">
        <v>3371</v>
      </c>
      <c r="F95" s="39">
        <f t="shared" si="11"/>
        <v>4213.75</v>
      </c>
      <c r="G95" s="77">
        <v>4277</v>
      </c>
      <c r="H95" s="1" t="s">
        <v>200</v>
      </c>
      <c r="I95" s="1" t="s">
        <v>454</v>
      </c>
      <c r="J95" s="1">
        <v>506</v>
      </c>
      <c r="K95" s="56">
        <f t="shared" si="13"/>
        <v>632</v>
      </c>
      <c r="L95" s="1">
        <f t="shared" si="12"/>
        <v>3877</v>
      </c>
      <c r="M95" s="1">
        <v>2720</v>
      </c>
    </row>
    <row r="96" spans="1:13" s="1" customFormat="1" ht="12.75">
      <c r="A96" s="1">
        <v>8</v>
      </c>
      <c r="B96" s="1">
        <v>602</v>
      </c>
      <c r="C96" s="1" t="s">
        <v>287</v>
      </c>
      <c r="D96" s="1" t="s">
        <v>272</v>
      </c>
      <c r="E96" s="1">
        <v>2138</v>
      </c>
      <c r="F96" s="39">
        <f t="shared" si="11"/>
        <v>2672.5</v>
      </c>
      <c r="G96" s="77">
        <v>2673</v>
      </c>
      <c r="H96" s="1" t="s">
        <v>201</v>
      </c>
      <c r="I96" s="1" t="s">
        <v>454</v>
      </c>
      <c r="J96" s="1">
        <v>321</v>
      </c>
      <c r="K96" s="56">
        <f t="shared" si="13"/>
        <v>401</v>
      </c>
      <c r="L96" s="1">
        <f t="shared" si="12"/>
        <v>2459</v>
      </c>
      <c r="M96" s="1">
        <v>1745</v>
      </c>
    </row>
    <row r="97" spans="1:13" s="1" customFormat="1" ht="12.75">
      <c r="A97" s="1">
        <v>9</v>
      </c>
      <c r="B97" s="1">
        <v>633</v>
      </c>
      <c r="C97" s="1" t="s">
        <v>288</v>
      </c>
      <c r="D97" s="1" t="s">
        <v>272</v>
      </c>
      <c r="E97" s="1">
        <v>2138</v>
      </c>
      <c r="F97" s="39">
        <f t="shared" si="11"/>
        <v>2672.5</v>
      </c>
      <c r="G97" s="77">
        <v>2673</v>
      </c>
      <c r="H97" s="1" t="s">
        <v>201</v>
      </c>
      <c r="I97" s="1" t="s">
        <v>454</v>
      </c>
      <c r="J97" s="1">
        <v>321</v>
      </c>
      <c r="K97" s="56">
        <f t="shared" si="13"/>
        <v>401</v>
      </c>
      <c r="L97" s="1">
        <f t="shared" si="12"/>
        <v>2459</v>
      </c>
      <c r="M97" s="1">
        <v>1744</v>
      </c>
    </row>
    <row r="98" spans="1:11" s="18" customFormat="1" ht="12.75">
      <c r="A98" s="59"/>
      <c r="B98" s="59"/>
      <c r="C98" s="59"/>
      <c r="D98" s="59"/>
      <c r="E98" s="60">
        <f>SUM(E89:E97)</f>
        <v>28356</v>
      </c>
      <c r="F98" s="65">
        <f>SUM(F89:F97)</f>
        <v>35445</v>
      </c>
      <c r="G98" s="65">
        <f>SUM(G89:G97)</f>
        <v>25528</v>
      </c>
      <c r="H98" s="59"/>
      <c r="I98" s="59"/>
      <c r="K98" s="58">
        <f t="shared" si="13"/>
        <v>5317</v>
      </c>
    </row>
    <row r="99" spans="1:9" ht="12.75">
      <c r="A99" s="142" t="s">
        <v>428</v>
      </c>
      <c r="B99" s="142"/>
      <c r="C99" s="142"/>
      <c r="D99" s="142"/>
      <c r="E99" s="142"/>
      <c r="F99" s="142"/>
      <c r="G99" s="142"/>
      <c r="H99" s="142"/>
      <c r="I99" s="142"/>
    </row>
    <row r="100" spans="1:13" s="1" customFormat="1" ht="12.75">
      <c r="A100" s="1">
        <v>1</v>
      </c>
      <c r="B100" s="1">
        <v>58</v>
      </c>
      <c r="C100" s="1" t="s">
        <v>289</v>
      </c>
      <c r="D100" s="1" t="s">
        <v>203</v>
      </c>
      <c r="E100" s="1">
        <v>3507</v>
      </c>
      <c r="F100" s="39">
        <f>SUM(E100*1.25)</f>
        <v>4383.75</v>
      </c>
      <c r="G100" s="77">
        <v>4384</v>
      </c>
      <c r="H100" s="1" t="s">
        <v>200</v>
      </c>
      <c r="I100" s="1" t="s">
        <v>454</v>
      </c>
      <c r="J100" s="1">
        <v>526</v>
      </c>
      <c r="K100" s="56">
        <f>ROUND(0.15*F100,0)</f>
        <v>658</v>
      </c>
      <c r="L100" s="1">
        <f>SUM(E100+J100)</f>
        <v>4033</v>
      </c>
      <c r="M100" s="1">
        <v>2830</v>
      </c>
    </row>
    <row r="101" spans="1:12" s="1" customFormat="1" ht="12.75">
      <c r="A101" s="1">
        <v>2</v>
      </c>
      <c r="B101" s="1">
        <v>77068</v>
      </c>
      <c r="C101" s="1" t="s">
        <v>414</v>
      </c>
      <c r="D101" s="1" t="s">
        <v>216</v>
      </c>
      <c r="E101" s="1">
        <v>2363</v>
      </c>
      <c r="F101" s="39">
        <f>SUM(E101*1.25)</f>
        <v>2953.75</v>
      </c>
      <c r="G101" s="77">
        <v>2996</v>
      </c>
      <c r="H101" s="1" t="s">
        <v>200</v>
      </c>
      <c r="I101" s="1" t="s">
        <v>454</v>
      </c>
      <c r="J101" s="1">
        <v>354</v>
      </c>
      <c r="K101" s="56">
        <f>ROUND(0.15*F101,0)</f>
        <v>443</v>
      </c>
      <c r="L101" s="1">
        <f>SUM(E101+J101)</f>
        <v>2717</v>
      </c>
    </row>
    <row r="102" spans="1:11" s="18" customFormat="1" ht="12.75">
      <c r="A102" s="59"/>
      <c r="B102" s="59"/>
      <c r="C102" s="59"/>
      <c r="D102" s="59"/>
      <c r="E102" s="60">
        <f>SUM(E100:E101)</f>
        <v>5870</v>
      </c>
      <c r="F102" s="65">
        <f>SUM(F100:F101)</f>
        <v>7337.5</v>
      </c>
      <c r="G102" s="65">
        <f>SUM(G100:G101)</f>
        <v>7380</v>
      </c>
      <c r="H102" s="59"/>
      <c r="I102" s="59"/>
      <c r="K102" s="58"/>
    </row>
    <row r="103" spans="1:9" ht="12.75">
      <c r="A103" s="142" t="s">
        <v>429</v>
      </c>
      <c r="B103" s="142"/>
      <c r="C103" s="142"/>
      <c r="D103" s="142"/>
      <c r="E103" s="142"/>
      <c r="F103" s="142"/>
      <c r="G103" s="142"/>
      <c r="H103" s="142"/>
      <c r="I103" s="142"/>
    </row>
    <row r="104" spans="1:13" s="1" customFormat="1" ht="12.75">
      <c r="A104" s="1">
        <v>1</v>
      </c>
      <c r="B104" s="1">
        <v>6</v>
      </c>
      <c r="C104" s="1" t="s">
        <v>290</v>
      </c>
      <c r="D104" s="1" t="s">
        <v>207</v>
      </c>
      <c r="E104" s="1">
        <v>4346</v>
      </c>
      <c r="F104" s="39">
        <f>SUM(E104*1.25)</f>
        <v>5432.5</v>
      </c>
      <c r="G104" s="77">
        <v>0</v>
      </c>
      <c r="H104" s="1" t="s">
        <v>200</v>
      </c>
      <c r="I104" s="1" t="s">
        <v>454</v>
      </c>
      <c r="J104" s="1">
        <v>652</v>
      </c>
      <c r="K104" s="56">
        <f>ROUND(0.15*F104,0)</f>
        <v>815</v>
      </c>
      <c r="L104" s="1">
        <f>SUM(E104+J104)</f>
        <v>4998</v>
      </c>
      <c r="M104" s="1">
        <v>3506</v>
      </c>
    </row>
    <row r="105" spans="1:11" s="18" customFormat="1" ht="12.75">
      <c r="A105" s="59"/>
      <c r="B105" s="59"/>
      <c r="C105" s="59"/>
      <c r="D105" s="59"/>
      <c r="E105" s="59">
        <v>4346</v>
      </c>
      <c r="F105" s="65">
        <v>5433</v>
      </c>
      <c r="G105" s="65"/>
      <c r="H105" s="59"/>
      <c r="I105" s="59"/>
      <c r="K105" s="58"/>
    </row>
    <row r="106" spans="1:9" ht="12.75">
      <c r="A106" s="142" t="s">
        <v>430</v>
      </c>
      <c r="B106" s="142"/>
      <c r="C106" s="142"/>
      <c r="D106" s="142"/>
      <c r="E106" s="142"/>
      <c r="F106" s="142"/>
      <c r="G106" s="142"/>
      <c r="H106" s="142"/>
      <c r="I106" s="142"/>
    </row>
    <row r="107" spans="1:13" s="1" customFormat="1" ht="12.75">
      <c r="A107" s="1">
        <v>2</v>
      </c>
      <c r="B107" s="1">
        <v>40</v>
      </c>
      <c r="C107" s="1" t="s">
        <v>291</v>
      </c>
      <c r="D107" s="1" t="s">
        <v>292</v>
      </c>
      <c r="E107" s="1">
        <v>1823</v>
      </c>
      <c r="F107" s="39">
        <f>SUM(E107*1.25)</f>
        <v>2278.75</v>
      </c>
      <c r="G107" s="77">
        <v>2560</v>
      </c>
      <c r="H107" s="1" t="s">
        <v>200</v>
      </c>
      <c r="I107" s="1" t="s">
        <v>454</v>
      </c>
      <c r="J107" s="1">
        <v>273</v>
      </c>
      <c r="K107" s="56">
        <f>ROUND(0.15*F107,0)</f>
        <v>342</v>
      </c>
      <c r="L107" s="1">
        <f>SUM(E107+J107)</f>
        <v>2096</v>
      </c>
      <c r="M107" s="1">
        <v>1512</v>
      </c>
    </row>
    <row r="108" spans="1:13" s="1" customFormat="1" ht="12.75">
      <c r="A108" s="1">
        <v>3</v>
      </c>
      <c r="B108" s="1">
        <v>25</v>
      </c>
      <c r="C108" s="1" t="s">
        <v>293</v>
      </c>
      <c r="D108" s="1" t="s">
        <v>257</v>
      </c>
      <c r="E108" s="1">
        <v>3507</v>
      </c>
      <c r="F108" s="39">
        <f>SUM(E108*1.25)</f>
        <v>4383.75</v>
      </c>
      <c r="G108" s="77">
        <v>4348</v>
      </c>
      <c r="H108" s="1" t="s">
        <v>200</v>
      </c>
      <c r="I108" s="1" t="s">
        <v>454</v>
      </c>
      <c r="J108" s="1">
        <v>526</v>
      </c>
      <c r="K108" s="56">
        <f>ROUND(0.15*F108,0)</f>
        <v>658</v>
      </c>
      <c r="L108" s="1">
        <f>SUM(E108+J108)</f>
        <v>4033</v>
      </c>
      <c r="M108" s="1">
        <v>2829</v>
      </c>
    </row>
    <row r="109" spans="1:13" s="1" customFormat="1" ht="12.75">
      <c r="A109" s="1">
        <v>4</v>
      </c>
      <c r="B109" s="1">
        <v>581</v>
      </c>
      <c r="C109" s="1" t="s">
        <v>294</v>
      </c>
      <c r="D109" s="1" t="s">
        <v>295</v>
      </c>
      <c r="E109" s="1">
        <v>2291</v>
      </c>
      <c r="F109" s="39">
        <f>SUM(E109*1.25)</f>
        <v>2863.75</v>
      </c>
      <c r="G109" s="77">
        <v>2923</v>
      </c>
      <c r="H109" s="1" t="s">
        <v>200</v>
      </c>
      <c r="I109" s="1" t="s">
        <v>454</v>
      </c>
      <c r="J109" s="1">
        <v>344</v>
      </c>
      <c r="K109" s="56">
        <f>ROUND(0.15*F109,0)</f>
        <v>430</v>
      </c>
      <c r="L109" s="1">
        <f>SUM(E109+J109)</f>
        <v>2635</v>
      </c>
      <c r="M109" s="1">
        <v>1865</v>
      </c>
    </row>
    <row r="110" spans="1:11" s="18" customFormat="1" ht="12.75">
      <c r="A110" s="59"/>
      <c r="B110" s="59"/>
      <c r="C110" s="59"/>
      <c r="D110" s="59"/>
      <c r="E110" s="60">
        <f>SUM(E107:E109)</f>
        <v>7621</v>
      </c>
      <c r="F110" s="65">
        <f>SUM(F107:F109)</f>
        <v>9526.25</v>
      </c>
      <c r="G110" s="65">
        <f>SUM(G107:G109)</f>
        <v>9831</v>
      </c>
      <c r="H110" s="59"/>
      <c r="I110" s="59"/>
      <c r="K110" s="58"/>
    </row>
    <row r="111" spans="1:9" ht="12.75">
      <c r="A111" s="142" t="s">
        <v>296</v>
      </c>
      <c r="B111" s="142"/>
      <c r="C111" s="142"/>
      <c r="D111" s="142"/>
      <c r="E111" s="142"/>
      <c r="F111" s="142"/>
      <c r="G111" s="142"/>
      <c r="H111" s="142"/>
      <c r="I111" s="142"/>
    </row>
    <row r="112" spans="1:13" s="1" customFormat="1" ht="12.75">
      <c r="A112" s="1">
        <v>5</v>
      </c>
      <c r="B112" s="1">
        <v>23001</v>
      </c>
      <c r="C112" s="1" t="s">
        <v>297</v>
      </c>
      <c r="D112" s="1" t="s">
        <v>266</v>
      </c>
      <c r="E112" s="1">
        <v>3371</v>
      </c>
      <c r="F112" s="39">
        <f>SUM(E112*1.25)</f>
        <v>4213.75</v>
      </c>
      <c r="G112" s="77">
        <v>4277</v>
      </c>
      <c r="H112" s="1" t="s">
        <v>200</v>
      </c>
      <c r="I112" s="1" t="s">
        <v>454</v>
      </c>
      <c r="J112" s="1">
        <v>506</v>
      </c>
      <c r="K112" s="56">
        <f>ROUND(0.15*F112,0)</f>
        <v>632</v>
      </c>
      <c r="L112" s="1">
        <f>SUM(E112+J112)</f>
        <v>3877</v>
      </c>
      <c r="M112" s="1">
        <v>2801</v>
      </c>
    </row>
    <row r="113" spans="1:13" s="1" customFormat="1" ht="12.75">
      <c r="A113" s="1">
        <v>6</v>
      </c>
      <c r="B113" s="1">
        <v>184</v>
      </c>
      <c r="C113" s="1" t="s">
        <v>298</v>
      </c>
      <c r="D113" s="1" t="s">
        <v>235</v>
      </c>
      <c r="E113" s="1">
        <v>1857</v>
      </c>
      <c r="F113" s="39">
        <f>SUM(E113*1.25)</f>
        <v>2321.25</v>
      </c>
      <c r="G113" s="77">
        <v>2322</v>
      </c>
      <c r="H113" s="1" t="s">
        <v>200</v>
      </c>
      <c r="I113" s="1" t="s">
        <v>454</v>
      </c>
      <c r="J113" s="1">
        <v>279</v>
      </c>
      <c r="K113" s="56">
        <f>ROUND(0.15*F113,0)</f>
        <v>348</v>
      </c>
      <c r="L113" s="1">
        <f>SUM(E113+J113)</f>
        <v>2136</v>
      </c>
      <c r="M113" s="1">
        <v>1528</v>
      </c>
    </row>
    <row r="114" spans="1:11" s="18" customFormat="1" ht="12.75">
      <c r="A114" s="59"/>
      <c r="B114" s="59"/>
      <c r="C114" s="59"/>
      <c r="D114" s="59"/>
      <c r="E114" s="60">
        <f>SUM(E112:E113)</f>
        <v>5228</v>
      </c>
      <c r="F114" s="65">
        <f>SUM(F112:F113)</f>
        <v>6535</v>
      </c>
      <c r="G114" s="65">
        <f>SUM(G112:G113)</f>
        <v>6599</v>
      </c>
      <c r="H114" s="59"/>
      <c r="I114" s="59"/>
      <c r="K114" s="58"/>
    </row>
    <row r="115" spans="1:9" ht="12.75">
      <c r="A115" s="142" t="s">
        <v>431</v>
      </c>
      <c r="B115" s="149"/>
      <c r="C115" s="149"/>
      <c r="D115" s="149"/>
      <c r="E115" s="149"/>
      <c r="F115" s="149"/>
      <c r="G115" s="149"/>
      <c r="H115" s="149"/>
      <c r="I115" s="149"/>
    </row>
    <row r="116" spans="1:12" s="1" customFormat="1" ht="12.75">
      <c r="A116" s="1">
        <v>1</v>
      </c>
      <c r="B116" s="1">
        <v>73</v>
      </c>
      <c r="C116" s="1" t="s">
        <v>299</v>
      </c>
      <c r="D116" s="1" t="s">
        <v>212</v>
      </c>
      <c r="E116" s="1">
        <v>4511</v>
      </c>
      <c r="F116" s="39">
        <f>SUM(E116*1.25)</f>
        <v>5638.75</v>
      </c>
      <c r="G116" s="77">
        <v>0</v>
      </c>
      <c r="H116" s="1" t="s">
        <v>200</v>
      </c>
      <c r="I116" s="1" t="s">
        <v>454</v>
      </c>
      <c r="J116" s="1">
        <v>677</v>
      </c>
      <c r="K116" s="56">
        <f aca="true" t="shared" si="14" ref="K116:K121">ROUND(0.15*F116,0)</f>
        <v>846</v>
      </c>
      <c r="L116" s="1">
        <f>SUM(E116+J116)</f>
        <v>5188</v>
      </c>
    </row>
    <row r="117" spans="1:13" s="1" customFormat="1" ht="12.75">
      <c r="A117" s="1">
        <v>2</v>
      </c>
      <c r="B117" s="1">
        <v>502</v>
      </c>
      <c r="C117" s="1" t="s">
        <v>300</v>
      </c>
      <c r="D117" s="1" t="s">
        <v>301</v>
      </c>
      <c r="E117" s="1">
        <v>2291</v>
      </c>
      <c r="F117" s="39">
        <f>SUM(E117*1.25)</f>
        <v>2863.75</v>
      </c>
      <c r="G117" s="77">
        <v>0</v>
      </c>
      <c r="H117" s="1" t="s">
        <v>200</v>
      </c>
      <c r="I117" s="1" t="s">
        <v>454</v>
      </c>
      <c r="J117" s="1">
        <v>344</v>
      </c>
      <c r="K117" s="56">
        <f t="shared" si="14"/>
        <v>430</v>
      </c>
      <c r="L117" s="1">
        <f>SUM(E117+J117)</f>
        <v>2635</v>
      </c>
      <c r="M117" s="1">
        <v>1862</v>
      </c>
    </row>
    <row r="118" spans="1:13" s="1" customFormat="1" ht="12.75">
      <c r="A118" s="1">
        <v>3</v>
      </c>
      <c r="B118" s="1">
        <v>51</v>
      </c>
      <c r="C118" s="1" t="s">
        <v>302</v>
      </c>
      <c r="D118" s="1" t="s">
        <v>272</v>
      </c>
      <c r="E118" s="1">
        <v>2138</v>
      </c>
      <c r="F118" s="39">
        <f>SUM(E118*1.25)</f>
        <v>2672.5</v>
      </c>
      <c r="G118" s="77">
        <v>0</v>
      </c>
      <c r="H118" s="1" t="s">
        <v>201</v>
      </c>
      <c r="I118" s="1" t="s">
        <v>454</v>
      </c>
      <c r="J118" s="1">
        <v>321</v>
      </c>
      <c r="K118" s="56">
        <f t="shared" si="14"/>
        <v>401</v>
      </c>
      <c r="L118" s="1">
        <f>SUM(E118+J118)</f>
        <v>2459</v>
      </c>
      <c r="M118" s="1">
        <v>1744</v>
      </c>
    </row>
    <row r="119" spans="1:13" s="1" customFormat="1" ht="12.75">
      <c r="A119" s="1">
        <v>4</v>
      </c>
      <c r="B119" s="1">
        <v>4132</v>
      </c>
      <c r="C119" s="1" t="s">
        <v>303</v>
      </c>
      <c r="D119" s="1" t="s">
        <v>304</v>
      </c>
      <c r="E119" s="1">
        <v>2571</v>
      </c>
      <c r="F119" s="39">
        <f>SUM(E119*1.25)</f>
        <v>3213.75</v>
      </c>
      <c r="G119" s="77">
        <v>0</v>
      </c>
      <c r="H119" s="1" t="s">
        <v>200</v>
      </c>
      <c r="I119" s="1" t="s">
        <v>454</v>
      </c>
      <c r="J119" s="1">
        <v>386</v>
      </c>
      <c r="K119" s="56">
        <f t="shared" si="14"/>
        <v>482</v>
      </c>
      <c r="L119" s="1">
        <f>SUM(E119+J119)</f>
        <v>2957</v>
      </c>
      <c r="M119" s="1">
        <v>2077</v>
      </c>
    </row>
    <row r="120" spans="1:13" s="1" customFormat="1" ht="12.75">
      <c r="A120" s="1">
        <v>5</v>
      </c>
      <c r="B120" s="1">
        <v>138</v>
      </c>
      <c r="C120" s="1" t="s">
        <v>305</v>
      </c>
      <c r="D120" s="1" t="s">
        <v>306</v>
      </c>
      <c r="E120" s="1">
        <v>1370</v>
      </c>
      <c r="F120" s="39">
        <f>SUM(E120*1.25)</f>
        <v>1712.5</v>
      </c>
      <c r="G120" s="77">
        <v>0</v>
      </c>
      <c r="H120" s="1" t="s">
        <v>200</v>
      </c>
      <c r="I120" s="1" t="s">
        <v>454</v>
      </c>
      <c r="J120" s="1">
        <v>206</v>
      </c>
      <c r="K120" s="56">
        <f t="shared" si="14"/>
        <v>257</v>
      </c>
      <c r="L120" s="1">
        <f>SUM(E120+J120)</f>
        <v>1576</v>
      </c>
      <c r="M120" s="1">
        <v>1153</v>
      </c>
    </row>
    <row r="121" spans="1:11" s="18" customFormat="1" ht="12.75">
      <c r="A121" s="59"/>
      <c r="B121" s="59"/>
      <c r="C121" s="59"/>
      <c r="D121" s="59"/>
      <c r="E121" s="60">
        <f>SUM(E116:E120)</f>
        <v>12881</v>
      </c>
      <c r="F121" s="65">
        <f>SUM(F116:F120)</f>
        <v>16101.25</v>
      </c>
      <c r="G121" s="67"/>
      <c r="H121" s="59"/>
      <c r="I121" s="59"/>
      <c r="K121" s="58">
        <f t="shared" si="14"/>
        <v>2415</v>
      </c>
    </row>
    <row r="122" spans="1:9" ht="12.75">
      <c r="A122" s="142" t="s">
        <v>432</v>
      </c>
      <c r="B122" s="142"/>
      <c r="C122" s="142"/>
      <c r="D122" s="142"/>
      <c r="E122" s="142"/>
      <c r="F122" s="142"/>
      <c r="G122" s="142"/>
      <c r="H122" s="142"/>
      <c r="I122" s="142"/>
    </row>
    <row r="123" spans="1:13" s="1" customFormat="1" ht="12.75">
      <c r="A123" s="1">
        <v>6</v>
      </c>
      <c r="B123" s="1">
        <v>11075</v>
      </c>
      <c r="C123" s="1" t="s">
        <v>308</v>
      </c>
      <c r="D123" s="1" t="s">
        <v>257</v>
      </c>
      <c r="E123" s="1">
        <v>3507</v>
      </c>
      <c r="F123" s="39">
        <f>SUM(E123*1.25)</f>
        <v>4383.75</v>
      </c>
      <c r="G123" s="77">
        <v>0</v>
      </c>
      <c r="H123" s="1" t="s">
        <v>200</v>
      </c>
      <c r="I123" s="1" t="s">
        <v>454</v>
      </c>
      <c r="J123" s="1">
        <v>526</v>
      </c>
      <c r="K123" s="56">
        <f>ROUND(0.15*F123,0)</f>
        <v>658</v>
      </c>
      <c r="L123" s="1">
        <f>SUM(E123+J123)</f>
        <v>4033</v>
      </c>
      <c r="M123" s="1">
        <v>2830</v>
      </c>
    </row>
    <row r="124" spans="1:13" s="1" customFormat="1" ht="12.75">
      <c r="A124" s="1">
        <v>7</v>
      </c>
      <c r="B124" s="1">
        <v>22000</v>
      </c>
      <c r="C124" s="1" t="s">
        <v>309</v>
      </c>
      <c r="D124" s="1" t="s">
        <v>257</v>
      </c>
      <c r="E124" s="1">
        <v>3507</v>
      </c>
      <c r="F124" s="39">
        <f>SUM(E124*1.25)</f>
        <v>4383.75</v>
      </c>
      <c r="G124" s="77">
        <v>0</v>
      </c>
      <c r="H124" s="1" t="s">
        <v>200</v>
      </c>
      <c r="I124" s="1" t="s">
        <v>454</v>
      </c>
      <c r="J124" s="1">
        <v>526</v>
      </c>
      <c r="K124" s="56">
        <f>ROUND(0.15*F124,0)</f>
        <v>658</v>
      </c>
      <c r="L124" s="1">
        <f>SUM(E124+J124)</f>
        <v>4033</v>
      </c>
      <c r="M124" s="1">
        <v>2830</v>
      </c>
    </row>
    <row r="125" spans="1:11" s="18" customFormat="1" ht="12.75">
      <c r="A125" s="59"/>
      <c r="B125" s="59"/>
      <c r="C125" s="59"/>
      <c r="D125" s="59"/>
      <c r="E125" s="60">
        <f>SUM(E123:E124)</f>
        <v>7014</v>
      </c>
      <c r="F125" s="65">
        <f>SUM(F123:F124)</f>
        <v>8767.5</v>
      </c>
      <c r="G125" s="67"/>
      <c r="H125" s="59"/>
      <c r="I125" s="59"/>
      <c r="K125" s="58"/>
    </row>
    <row r="126" spans="1:9" ht="12.75">
      <c r="A126" s="142" t="s">
        <v>433</v>
      </c>
      <c r="B126" s="142"/>
      <c r="C126" s="142"/>
      <c r="D126" s="142"/>
      <c r="E126" s="142"/>
      <c r="F126" s="142"/>
      <c r="G126" s="142"/>
      <c r="H126" s="142"/>
      <c r="I126" s="142"/>
    </row>
    <row r="127" spans="1:13" s="1" customFormat="1" ht="12.75">
      <c r="A127" s="1">
        <v>1</v>
      </c>
      <c r="B127" s="1">
        <v>11072</v>
      </c>
      <c r="C127" s="1" t="s">
        <v>310</v>
      </c>
      <c r="D127" s="1" t="s">
        <v>212</v>
      </c>
      <c r="E127" s="1">
        <v>4511</v>
      </c>
      <c r="F127" s="39">
        <f aca="true" t="shared" si="15" ref="F127:F132">SUM(E127*1.25)</f>
        <v>5638.75</v>
      </c>
      <c r="G127" s="77">
        <v>0</v>
      </c>
      <c r="H127" s="1" t="s">
        <v>200</v>
      </c>
      <c r="I127" s="1" t="s">
        <v>454</v>
      </c>
      <c r="J127" s="1">
        <v>677</v>
      </c>
      <c r="K127" s="56">
        <f aca="true" t="shared" si="16" ref="K127:K133">ROUND(0.15*F127,0)</f>
        <v>846</v>
      </c>
      <c r="L127" s="1">
        <f aca="true" t="shared" si="17" ref="L127:L132">SUM(E127+J127)</f>
        <v>5188</v>
      </c>
      <c r="M127" s="1">
        <v>3640</v>
      </c>
    </row>
    <row r="128" spans="1:13" s="1" customFormat="1" ht="12.75">
      <c r="A128" s="1">
        <v>2</v>
      </c>
      <c r="B128" s="1">
        <v>575</v>
      </c>
      <c r="C128" s="1" t="s">
        <v>311</v>
      </c>
      <c r="D128" s="1" t="s">
        <v>203</v>
      </c>
      <c r="E128" s="1">
        <v>3507</v>
      </c>
      <c r="F128" s="39">
        <f t="shared" si="15"/>
        <v>4383.75</v>
      </c>
      <c r="G128" s="77">
        <v>0</v>
      </c>
      <c r="H128" s="1" t="s">
        <v>200</v>
      </c>
      <c r="I128" s="1" t="s">
        <v>454</v>
      </c>
      <c r="J128" s="1">
        <v>526</v>
      </c>
      <c r="K128" s="56">
        <f t="shared" si="16"/>
        <v>658</v>
      </c>
      <c r="L128" s="1">
        <f t="shared" si="17"/>
        <v>4033</v>
      </c>
      <c r="M128" s="1">
        <v>2830</v>
      </c>
    </row>
    <row r="129" spans="1:12" s="1" customFormat="1" ht="12.75">
      <c r="A129" s="1">
        <v>3</v>
      </c>
      <c r="B129" s="1">
        <v>110</v>
      </c>
      <c r="C129" s="1" t="s">
        <v>312</v>
      </c>
      <c r="D129" s="1" t="s">
        <v>205</v>
      </c>
      <c r="E129" s="1">
        <v>1969</v>
      </c>
      <c r="F129" s="39">
        <f t="shared" si="15"/>
        <v>2461.25</v>
      </c>
      <c r="G129" s="77">
        <v>0</v>
      </c>
      <c r="H129" s="1" t="s">
        <v>200</v>
      </c>
      <c r="I129" s="1" t="s">
        <v>454</v>
      </c>
      <c r="J129" s="1">
        <v>295</v>
      </c>
      <c r="K129" s="56">
        <f t="shared" si="16"/>
        <v>369</v>
      </c>
      <c r="L129" s="1">
        <f t="shared" si="17"/>
        <v>2264</v>
      </c>
    </row>
    <row r="130" spans="1:12" s="1" customFormat="1" ht="12.75">
      <c r="A130" s="1">
        <v>4</v>
      </c>
      <c r="B130" s="1">
        <v>127</v>
      </c>
      <c r="C130" s="1" t="s">
        <v>313</v>
      </c>
      <c r="D130" s="1" t="s">
        <v>245</v>
      </c>
      <c r="E130" s="1">
        <v>3254</v>
      </c>
      <c r="F130" s="39">
        <f t="shared" si="15"/>
        <v>4067.5</v>
      </c>
      <c r="G130" s="77">
        <v>0</v>
      </c>
      <c r="H130" s="1" t="s">
        <v>200</v>
      </c>
      <c r="I130" s="1" t="s">
        <v>454</v>
      </c>
      <c r="J130" s="1">
        <v>488</v>
      </c>
      <c r="K130" s="56">
        <f t="shared" si="16"/>
        <v>610</v>
      </c>
      <c r="L130" s="1">
        <f t="shared" si="17"/>
        <v>3742</v>
      </c>
    </row>
    <row r="131" spans="1:13" s="1" customFormat="1" ht="12.75">
      <c r="A131" s="1">
        <v>5</v>
      </c>
      <c r="B131" s="1">
        <v>561</v>
      </c>
      <c r="C131" s="1" t="s">
        <v>314</v>
      </c>
      <c r="D131" s="1" t="s">
        <v>295</v>
      </c>
      <c r="E131" s="1">
        <v>2291</v>
      </c>
      <c r="F131" s="39">
        <f t="shared" si="15"/>
        <v>2863.75</v>
      </c>
      <c r="G131" s="77">
        <v>0</v>
      </c>
      <c r="H131" s="1" t="s">
        <v>200</v>
      </c>
      <c r="I131" s="1" t="s">
        <v>454</v>
      </c>
      <c r="J131" s="1">
        <v>344</v>
      </c>
      <c r="K131" s="56">
        <f t="shared" si="16"/>
        <v>430</v>
      </c>
      <c r="L131" s="1">
        <f t="shared" si="17"/>
        <v>2635</v>
      </c>
      <c r="M131" s="1">
        <v>1880</v>
      </c>
    </row>
    <row r="132" spans="1:13" s="1" customFormat="1" ht="12.75">
      <c r="A132" s="1">
        <v>6</v>
      </c>
      <c r="B132" s="1">
        <v>105</v>
      </c>
      <c r="C132" s="1" t="s">
        <v>315</v>
      </c>
      <c r="D132" s="1" t="s">
        <v>316</v>
      </c>
      <c r="E132" s="1">
        <v>1727</v>
      </c>
      <c r="F132" s="39">
        <f t="shared" si="15"/>
        <v>2158.75</v>
      </c>
      <c r="G132" s="77">
        <v>0</v>
      </c>
      <c r="H132" s="1" t="s">
        <v>200</v>
      </c>
      <c r="I132" s="1" t="s">
        <v>454</v>
      </c>
      <c r="J132" s="1">
        <v>259</v>
      </c>
      <c r="K132" s="56">
        <f t="shared" si="16"/>
        <v>324</v>
      </c>
      <c r="L132" s="1">
        <f t="shared" si="17"/>
        <v>1986</v>
      </c>
      <c r="M132" s="1">
        <v>1427</v>
      </c>
    </row>
    <row r="133" spans="1:11" s="18" customFormat="1" ht="12.75">
      <c r="A133" s="59"/>
      <c r="B133" s="59"/>
      <c r="C133" s="59"/>
      <c r="D133" s="59"/>
      <c r="E133" s="60">
        <f>SUM(E127:E132)</f>
        <v>17259</v>
      </c>
      <c r="F133" s="65">
        <f>SUM(F127:F132)</f>
        <v>21573.75</v>
      </c>
      <c r="G133" s="67"/>
      <c r="H133" s="59"/>
      <c r="I133" s="59"/>
      <c r="K133" s="58">
        <f t="shared" si="16"/>
        <v>3236</v>
      </c>
    </row>
    <row r="134" spans="1:9" ht="12.75">
      <c r="A134" s="142" t="s">
        <v>434</v>
      </c>
      <c r="B134" s="142"/>
      <c r="C134" s="142"/>
      <c r="D134" s="142"/>
      <c r="E134" s="142"/>
      <c r="F134" s="142"/>
      <c r="G134" s="142"/>
      <c r="H134" s="142"/>
      <c r="I134" s="142"/>
    </row>
    <row r="135" spans="1:13" s="1" customFormat="1" ht="12.75">
      <c r="A135" s="1">
        <v>1</v>
      </c>
      <c r="B135" s="1">
        <v>10</v>
      </c>
      <c r="C135" s="1" t="s">
        <v>318</v>
      </c>
      <c r="D135" s="1" t="s">
        <v>212</v>
      </c>
      <c r="E135" s="1">
        <v>4511</v>
      </c>
      <c r="F135" s="39">
        <f>SUM(E135*1.25)</f>
        <v>5638.75</v>
      </c>
      <c r="G135" s="77">
        <v>0</v>
      </c>
      <c r="H135" s="1" t="s">
        <v>200</v>
      </c>
      <c r="I135" s="1" t="s">
        <v>454</v>
      </c>
      <c r="J135" s="1">
        <v>677</v>
      </c>
      <c r="K135" s="56">
        <f>ROUND(0.15*F135,0)</f>
        <v>846</v>
      </c>
      <c r="L135" s="1">
        <f>SUM(E135+J135)</f>
        <v>5188</v>
      </c>
      <c r="M135" s="1">
        <v>3640</v>
      </c>
    </row>
    <row r="136" spans="1:11" s="18" customFormat="1" ht="12.75">
      <c r="A136" s="59"/>
      <c r="B136" s="59"/>
      <c r="C136" s="59"/>
      <c r="D136" s="59"/>
      <c r="E136" s="59">
        <v>4511</v>
      </c>
      <c r="F136" s="65">
        <v>5639</v>
      </c>
      <c r="G136" s="67"/>
      <c r="H136" s="59"/>
      <c r="I136" s="59"/>
      <c r="K136" s="58"/>
    </row>
    <row r="137" spans="1:9" ht="12.75">
      <c r="A137" s="142" t="s">
        <v>434</v>
      </c>
      <c r="B137" s="142"/>
      <c r="C137" s="142"/>
      <c r="D137" s="142"/>
      <c r="E137" s="142"/>
      <c r="F137" s="142"/>
      <c r="G137" s="142"/>
      <c r="H137" s="142"/>
      <c r="I137" s="142"/>
    </row>
    <row r="138" spans="1:13" s="1" customFormat="1" ht="12.75">
      <c r="A138" s="1">
        <v>2</v>
      </c>
      <c r="B138" s="1">
        <v>142</v>
      </c>
      <c r="C138" s="1" t="s">
        <v>319</v>
      </c>
      <c r="D138" s="1" t="s">
        <v>205</v>
      </c>
      <c r="E138" s="1">
        <v>3254</v>
      </c>
      <c r="F138" s="39">
        <f aca="true" t="shared" si="18" ref="F138:F143">SUM(E138*1.25)</f>
        <v>4067.5</v>
      </c>
      <c r="G138" s="77">
        <v>0</v>
      </c>
      <c r="H138" s="1" t="s">
        <v>200</v>
      </c>
      <c r="I138" s="1" t="s">
        <v>454</v>
      </c>
      <c r="J138" s="1">
        <v>488</v>
      </c>
      <c r="K138" s="56">
        <f aca="true" t="shared" si="19" ref="K138:K144">ROUND(0.15*F138,0)</f>
        <v>610</v>
      </c>
      <c r="L138" s="1">
        <f aca="true" t="shared" si="20" ref="L138:L143">SUM(E138+J138)</f>
        <v>3742</v>
      </c>
      <c r="M138" s="1">
        <v>2625</v>
      </c>
    </row>
    <row r="139" spans="1:13" s="1" customFormat="1" ht="12.75">
      <c r="A139" s="1">
        <v>3</v>
      </c>
      <c r="B139" s="1">
        <v>24</v>
      </c>
      <c r="C139" s="1" t="s">
        <v>320</v>
      </c>
      <c r="D139" s="1" t="s">
        <v>232</v>
      </c>
      <c r="E139" s="1">
        <v>2457</v>
      </c>
      <c r="F139" s="39">
        <f t="shared" si="18"/>
        <v>3071.25</v>
      </c>
      <c r="G139" s="77">
        <v>0</v>
      </c>
      <c r="H139" s="1" t="s">
        <v>200</v>
      </c>
      <c r="I139" s="1" t="s">
        <v>454</v>
      </c>
      <c r="J139" s="1">
        <v>369</v>
      </c>
      <c r="K139" s="56">
        <f t="shared" si="19"/>
        <v>461</v>
      </c>
      <c r="L139" s="1">
        <f t="shared" si="20"/>
        <v>2826</v>
      </c>
      <c r="M139" s="1">
        <v>1992</v>
      </c>
    </row>
    <row r="140" spans="1:13" s="1" customFormat="1" ht="12.75">
      <c r="A140" s="1">
        <v>4</v>
      </c>
      <c r="B140" s="1">
        <v>31</v>
      </c>
      <c r="C140" s="1" t="s">
        <v>321</v>
      </c>
      <c r="D140" s="1" t="s">
        <v>257</v>
      </c>
      <c r="E140" s="1">
        <v>3507</v>
      </c>
      <c r="F140" s="39">
        <f t="shared" si="18"/>
        <v>4383.75</v>
      </c>
      <c r="G140" s="77">
        <v>0</v>
      </c>
      <c r="H140" s="1" t="s">
        <v>200</v>
      </c>
      <c r="I140" s="1" t="s">
        <v>454</v>
      </c>
      <c r="J140" s="1">
        <v>526</v>
      </c>
      <c r="K140" s="56">
        <f t="shared" si="19"/>
        <v>658</v>
      </c>
      <c r="L140" s="1">
        <f t="shared" si="20"/>
        <v>4033</v>
      </c>
      <c r="M140" s="1">
        <v>2830</v>
      </c>
    </row>
    <row r="141" spans="1:13" s="1" customFormat="1" ht="12.75">
      <c r="A141" s="1">
        <v>5</v>
      </c>
      <c r="B141" s="1">
        <v>3080</v>
      </c>
      <c r="C141" s="1" t="s">
        <v>322</v>
      </c>
      <c r="D141" s="1" t="s">
        <v>257</v>
      </c>
      <c r="E141" s="1">
        <v>3507</v>
      </c>
      <c r="F141" s="39">
        <f t="shared" si="18"/>
        <v>4383.75</v>
      </c>
      <c r="G141" s="77">
        <v>0</v>
      </c>
      <c r="H141" s="1" t="s">
        <v>200</v>
      </c>
      <c r="I141" s="1" t="s">
        <v>454</v>
      </c>
      <c r="J141" s="1">
        <v>526</v>
      </c>
      <c r="K141" s="56">
        <f t="shared" si="19"/>
        <v>658</v>
      </c>
      <c r="L141" s="1">
        <f t="shared" si="20"/>
        <v>4033</v>
      </c>
      <c r="M141" s="1">
        <v>2830</v>
      </c>
    </row>
    <row r="142" spans="1:13" s="1" customFormat="1" ht="12.75">
      <c r="A142" s="1">
        <v>6</v>
      </c>
      <c r="B142" s="1">
        <v>48</v>
      </c>
      <c r="C142" s="1" t="s">
        <v>323</v>
      </c>
      <c r="D142" s="1" t="s">
        <v>324</v>
      </c>
      <c r="E142" s="1">
        <v>3371</v>
      </c>
      <c r="F142" s="39">
        <f t="shared" si="18"/>
        <v>4213.75</v>
      </c>
      <c r="G142" s="77">
        <v>0</v>
      </c>
      <c r="H142" s="1" t="s">
        <v>200</v>
      </c>
      <c r="I142" s="1" t="s">
        <v>454</v>
      </c>
      <c r="J142" s="1">
        <v>506</v>
      </c>
      <c r="K142" s="56">
        <f t="shared" si="19"/>
        <v>632</v>
      </c>
      <c r="L142" s="1">
        <f t="shared" si="20"/>
        <v>3877</v>
      </c>
      <c r="M142" s="1">
        <v>2608</v>
      </c>
    </row>
    <row r="143" spans="1:13" s="1" customFormat="1" ht="12.75">
      <c r="A143" s="1">
        <v>7</v>
      </c>
      <c r="B143" s="1">
        <v>33</v>
      </c>
      <c r="C143" s="1" t="s">
        <v>325</v>
      </c>
      <c r="D143" s="1" t="s">
        <v>279</v>
      </c>
      <c r="E143" s="1">
        <v>2886</v>
      </c>
      <c r="F143" s="39">
        <f t="shared" si="18"/>
        <v>3607.5</v>
      </c>
      <c r="G143" s="77">
        <v>0</v>
      </c>
      <c r="H143" s="1" t="s">
        <v>227</v>
      </c>
      <c r="I143" s="1" t="s">
        <v>454</v>
      </c>
      <c r="J143" s="1">
        <v>433</v>
      </c>
      <c r="K143" s="56">
        <f t="shared" si="19"/>
        <v>541</v>
      </c>
      <c r="L143" s="1">
        <f t="shared" si="20"/>
        <v>3319</v>
      </c>
      <c r="M143" s="1">
        <v>2294</v>
      </c>
    </row>
    <row r="144" spans="1:11" s="18" customFormat="1" ht="12.75">
      <c r="A144" s="59"/>
      <c r="B144" s="59"/>
      <c r="C144" s="59"/>
      <c r="D144" s="59"/>
      <c r="E144" s="60">
        <f>SUM(E138:E143)</f>
        <v>18982</v>
      </c>
      <c r="F144" s="65">
        <f>SUM(F138:F143)</f>
        <v>23727.5</v>
      </c>
      <c r="G144" s="67"/>
      <c r="H144" s="59"/>
      <c r="I144" s="59"/>
      <c r="K144" s="58">
        <f t="shared" si="19"/>
        <v>3559</v>
      </c>
    </row>
    <row r="145" spans="1:9" ht="12.75">
      <c r="A145" s="142" t="s">
        <v>435</v>
      </c>
      <c r="B145" s="142"/>
      <c r="C145" s="142"/>
      <c r="D145" s="142"/>
      <c r="E145" s="142"/>
      <c r="F145" s="142"/>
      <c r="G145" s="142"/>
      <c r="H145" s="142"/>
      <c r="I145" s="142"/>
    </row>
    <row r="146" spans="1:13" s="1" customFormat="1" ht="12.75">
      <c r="A146" s="1">
        <v>8</v>
      </c>
      <c r="B146" s="1">
        <v>8</v>
      </c>
      <c r="C146" s="1" t="s">
        <v>326</v>
      </c>
      <c r="D146" s="1" t="s">
        <v>203</v>
      </c>
      <c r="E146" s="1">
        <v>3507</v>
      </c>
      <c r="F146" s="39">
        <f>SUM(E146*1.25)</f>
        <v>4383.75</v>
      </c>
      <c r="G146" s="77">
        <v>0</v>
      </c>
      <c r="H146" s="1" t="s">
        <v>200</v>
      </c>
      <c r="I146" s="1" t="s">
        <v>454</v>
      </c>
      <c r="J146" s="1">
        <v>526</v>
      </c>
      <c r="K146" s="56">
        <f aca="true" t="shared" si="21" ref="K146:K151">ROUND(0.15*F146,0)</f>
        <v>658</v>
      </c>
      <c r="L146" s="1">
        <f>SUM(E146+J146)</f>
        <v>4033</v>
      </c>
      <c r="M146" s="1">
        <v>2830</v>
      </c>
    </row>
    <row r="147" spans="1:13" s="1" customFormat="1" ht="12.75">
      <c r="A147" s="1">
        <v>9</v>
      </c>
      <c r="B147" s="1">
        <v>144</v>
      </c>
      <c r="C147" s="1" t="s">
        <v>327</v>
      </c>
      <c r="D147" s="1" t="s">
        <v>203</v>
      </c>
      <c r="E147" s="1">
        <v>3507</v>
      </c>
      <c r="F147" s="39">
        <f>SUM(E147*1.25)</f>
        <v>4383.75</v>
      </c>
      <c r="G147" s="77">
        <v>0</v>
      </c>
      <c r="H147" s="1" t="s">
        <v>200</v>
      </c>
      <c r="I147" s="1" t="s">
        <v>454</v>
      </c>
      <c r="J147" s="1">
        <v>526</v>
      </c>
      <c r="K147" s="56">
        <f t="shared" si="21"/>
        <v>658</v>
      </c>
      <c r="L147" s="1">
        <f>SUM(E147+J147)</f>
        <v>4033</v>
      </c>
      <c r="M147" s="1">
        <v>2830</v>
      </c>
    </row>
    <row r="148" spans="1:13" s="1" customFormat="1" ht="12.75">
      <c r="A148" s="1">
        <v>10</v>
      </c>
      <c r="B148" s="1">
        <v>588</v>
      </c>
      <c r="C148" s="1" t="s">
        <v>328</v>
      </c>
      <c r="D148" s="1" t="s">
        <v>232</v>
      </c>
      <c r="E148" s="1">
        <v>2457</v>
      </c>
      <c r="F148" s="39">
        <f>SUM(E148*1.25)</f>
        <v>3071.25</v>
      </c>
      <c r="G148" s="77">
        <v>0</v>
      </c>
      <c r="H148" s="1" t="s">
        <v>200</v>
      </c>
      <c r="I148" s="1" t="s">
        <v>454</v>
      </c>
      <c r="J148" s="1">
        <v>369</v>
      </c>
      <c r="K148" s="56">
        <f t="shared" si="21"/>
        <v>461</v>
      </c>
      <c r="L148" s="1">
        <f>SUM(E148+J148)</f>
        <v>2826</v>
      </c>
      <c r="M148" s="1">
        <v>1990</v>
      </c>
    </row>
    <row r="149" spans="1:12" s="1" customFormat="1" ht="12.75">
      <c r="A149" s="1">
        <v>11</v>
      </c>
      <c r="B149" s="1">
        <v>118</v>
      </c>
      <c r="C149" s="1" t="s">
        <v>329</v>
      </c>
      <c r="D149" s="1" t="s">
        <v>295</v>
      </c>
      <c r="E149" s="1">
        <v>2291</v>
      </c>
      <c r="F149" s="39">
        <f>SUM(E149*1.25)</f>
        <v>2863.75</v>
      </c>
      <c r="G149" s="77">
        <v>0</v>
      </c>
      <c r="H149" s="1" t="s">
        <v>200</v>
      </c>
      <c r="I149" s="1" t="s">
        <v>454</v>
      </c>
      <c r="J149" s="1">
        <v>344</v>
      </c>
      <c r="K149" s="56">
        <f t="shared" si="21"/>
        <v>430</v>
      </c>
      <c r="L149" s="1">
        <f>SUM(E149+J149)</f>
        <v>2635</v>
      </c>
    </row>
    <row r="150" spans="1:13" s="1" customFormat="1" ht="12.75">
      <c r="A150" s="1">
        <v>12</v>
      </c>
      <c r="B150" s="1">
        <v>610</v>
      </c>
      <c r="C150" s="1" t="s">
        <v>330</v>
      </c>
      <c r="D150" s="1" t="s">
        <v>304</v>
      </c>
      <c r="E150" s="1">
        <v>2571</v>
      </c>
      <c r="F150" s="39">
        <f>SUM(E150*1.25)</f>
        <v>3213.75</v>
      </c>
      <c r="G150" s="77">
        <v>0</v>
      </c>
      <c r="H150" s="1" t="s">
        <v>200</v>
      </c>
      <c r="I150" s="1" t="s">
        <v>454</v>
      </c>
      <c r="J150" s="1">
        <v>386</v>
      </c>
      <c r="K150" s="56">
        <f t="shared" si="21"/>
        <v>482</v>
      </c>
      <c r="L150" s="1">
        <f>SUM(E150+J150)</f>
        <v>2957</v>
      </c>
      <c r="M150" s="1">
        <v>2077</v>
      </c>
    </row>
    <row r="151" spans="1:11" s="18" customFormat="1" ht="12.75">
      <c r="A151" s="59"/>
      <c r="B151" s="59"/>
      <c r="C151" s="59"/>
      <c r="D151" s="59"/>
      <c r="E151" s="60">
        <f>SUM(E146:E150)</f>
        <v>14333</v>
      </c>
      <c r="F151" s="65">
        <f>SUM(F146:F150)</f>
        <v>17916.25</v>
      </c>
      <c r="G151" s="67"/>
      <c r="H151" s="59"/>
      <c r="I151" s="59"/>
      <c r="K151" s="58">
        <f t="shared" si="21"/>
        <v>2687</v>
      </c>
    </row>
    <row r="152" spans="1:9" ht="12.75">
      <c r="A152" s="142" t="s">
        <v>436</v>
      </c>
      <c r="B152" s="142"/>
      <c r="C152" s="142"/>
      <c r="D152" s="142"/>
      <c r="E152" s="142"/>
      <c r="F152" s="142"/>
      <c r="G152" s="142"/>
      <c r="H152" s="142"/>
      <c r="I152" s="142"/>
    </row>
    <row r="153" spans="1:13" s="1" customFormat="1" ht="12.75">
      <c r="A153" s="1">
        <v>1</v>
      </c>
      <c r="B153" s="1">
        <v>29004</v>
      </c>
      <c r="C153" s="1" t="s">
        <v>331</v>
      </c>
      <c r="D153" s="1" t="s">
        <v>212</v>
      </c>
      <c r="E153" s="1">
        <v>4336</v>
      </c>
      <c r="F153" s="39">
        <f>SUM(E153*1.25)</f>
        <v>5420</v>
      </c>
      <c r="G153" s="77">
        <v>0</v>
      </c>
      <c r="H153" s="1" t="s">
        <v>200</v>
      </c>
      <c r="I153" s="1" t="s">
        <v>454</v>
      </c>
      <c r="J153" s="1">
        <v>650</v>
      </c>
      <c r="K153" s="56">
        <f>ROUND(0.15*F153,0)</f>
        <v>813</v>
      </c>
      <c r="L153" s="1">
        <f>SUM(E153+J153)</f>
        <v>4986</v>
      </c>
      <c r="M153" s="1">
        <v>3499</v>
      </c>
    </row>
    <row r="154" spans="1:11" s="18" customFormat="1" ht="12.75">
      <c r="A154" s="59"/>
      <c r="B154" s="59"/>
      <c r="C154" s="59"/>
      <c r="D154" s="59"/>
      <c r="E154" s="59">
        <v>4336</v>
      </c>
      <c r="F154" s="65">
        <v>5420</v>
      </c>
      <c r="G154" s="67"/>
      <c r="H154" s="59"/>
      <c r="I154" s="59"/>
      <c r="K154" s="58"/>
    </row>
    <row r="155" spans="1:9" ht="12.75">
      <c r="A155" s="142" t="s">
        <v>437</v>
      </c>
      <c r="B155" s="142"/>
      <c r="C155" s="142"/>
      <c r="D155" s="142"/>
      <c r="E155" s="142"/>
      <c r="F155" s="142"/>
      <c r="G155" s="142"/>
      <c r="H155" s="142"/>
      <c r="I155" s="142"/>
    </row>
    <row r="156" spans="1:13" s="1" customFormat="1" ht="12.75">
      <c r="A156" s="1">
        <v>2</v>
      </c>
      <c r="B156" s="1">
        <v>308</v>
      </c>
      <c r="C156" s="1" t="s">
        <v>332</v>
      </c>
      <c r="D156" s="1" t="s">
        <v>266</v>
      </c>
      <c r="E156" s="1">
        <v>3371</v>
      </c>
      <c r="F156" s="39">
        <f aca="true" t="shared" si="22" ref="F156:F161">SUM(E156*1.25)</f>
        <v>4213.75</v>
      </c>
      <c r="G156" s="77">
        <v>0</v>
      </c>
      <c r="H156" s="1" t="s">
        <v>201</v>
      </c>
      <c r="I156" s="1" t="s">
        <v>454</v>
      </c>
      <c r="J156" s="1">
        <v>506</v>
      </c>
      <c r="K156" s="56">
        <f>ROUND(0.15*F156,0)</f>
        <v>632</v>
      </c>
      <c r="L156" s="1">
        <f aca="true" t="shared" si="23" ref="L156:L161">SUM(E156+J156)</f>
        <v>3877</v>
      </c>
      <c r="M156" s="1">
        <v>2721</v>
      </c>
    </row>
    <row r="157" spans="1:13" s="1" customFormat="1" ht="12.75">
      <c r="A157" s="1">
        <v>3</v>
      </c>
      <c r="B157" s="1">
        <v>549</v>
      </c>
      <c r="C157" s="1" t="s">
        <v>333</v>
      </c>
      <c r="D157" s="1" t="s">
        <v>205</v>
      </c>
      <c r="E157" s="1">
        <v>3254</v>
      </c>
      <c r="F157" s="39">
        <f t="shared" si="22"/>
        <v>4067.5</v>
      </c>
      <c r="G157" s="77">
        <v>0</v>
      </c>
      <c r="H157" s="1" t="s">
        <v>200</v>
      </c>
      <c r="I157" s="1" t="s">
        <v>454</v>
      </c>
      <c r="J157" s="1">
        <v>488</v>
      </c>
      <c r="K157" s="56">
        <f>ROUND(0.15*F157,0)</f>
        <v>610</v>
      </c>
      <c r="L157" s="1">
        <f t="shared" si="23"/>
        <v>3742</v>
      </c>
      <c r="M157" s="1">
        <v>3124</v>
      </c>
    </row>
    <row r="158" spans="1:13" s="1" customFormat="1" ht="12.75">
      <c r="A158" s="1">
        <v>4</v>
      </c>
      <c r="B158" s="1">
        <v>36024</v>
      </c>
      <c r="C158" s="1" t="s">
        <v>334</v>
      </c>
      <c r="D158" s="1" t="s">
        <v>324</v>
      </c>
      <c r="E158" s="1">
        <v>3371</v>
      </c>
      <c r="F158" s="39">
        <f t="shared" si="22"/>
        <v>4213.75</v>
      </c>
      <c r="G158" s="77">
        <v>0</v>
      </c>
      <c r="H158" s="1" t="s">
        <v>200</v>
      </c>
      <c r="I158" s="1" t="s">
        <v>454</v>
      </c>
      <c r="J158" s="1">
        <v>506</v>
      </c>
      <c r="K158" s="56">
        <f>ROUND(0.15*F158,0)</f>
        <v>632</v>
      </c>
      <c r="L158" s="1">
        <f t="shared" si="23"/>
        <v>3877</v>
      </c>
      <c r="M158" s="1">
        <v>2725</v>
      </c>
    </row>
    <row r="159" spans="1:12" s="1" customFormat="1" ht="12.75">
      <c r="A159" s="1">
        <v>5</v>
      </c>
      <c r="B159" s="1">
        <v>11052</v>
      </c>
      <c r="C159" s="1" t="s">
        <v>335</v>
      </c>
      <c r="D159" s="1" t="s">
        <v>336</v>
      </c>
      <c r="E159" s="1">
        <v>1573</v>
      </c>
      <c r="F159" s="39">
        <f t="shared" si="22"/>
        <v>1966.25</v>
      </c>
      <c r="G159" s="77">
        <v>0</v>
      </c>
      <c r="H159" s="1" t="s">
        <v>200</v>
      </c>
      <c r="I159" s="1" t="s">
        <v>236</v>
      </c>
      <c r="J159" s="1">
        <v>95</v>
      </c>
      <c r="L159" s="1">
        <f t="shared" si="23"/>
        <v>1668</v>
      </c>
    </row>
    <row r="160" spans="1:13" s="1" customFormat="1" ht="12.75">
      <c r="A160" s="1">
        <v>6</v>
      </c>
      <c r="B160" s="1">
        <v>102</v>
      </c>
      <c r="C160" s="1" t="s">
        <v>337</v>
      </c>
      <c r="D160" s="1" t="s">
        <v>316</v>
      </c>
      <c r="E160" s="1">
        <v>1727</v>
      </c>
      <c r="F160" s="39">
        <f t="shared" si="22"/>
        <v>2158.75</v>
      </c>
      <c r="G160" s="77">
        <v>0</v>
      </c>
      <c r="H160" s="1" t="s">
        <v>200</v>
      </c>
      <c r="I160" s="1" t="s">
        <v>454</v>
      </c>
      <c r="J160" s="1">
        <v>259</v>
      </c>
      <c r="K160" s="56">
        <f>ROUND(0.15*F160,0)</f>
        <v>324</v>
      </c>
      <c r="L160" s="1">
        <f t="shared" si="23"/>
        <v>1986</v>
      </c>
      <c r="M160" s="1">
        <v>1427</v>
      </c>
    </row>
    <row r="161" spans="1:13" s="1" customFormat="1" ht="12.75">
      <c r="A161" s="1">
        <v>7</v>
      </c>
      <c r="B161" s="1">
        <v>1145</v>
      </c>
      <c r="C161" s="1" t="s">
        <v>338</v>
      </c>
      <c r="D161" s="1" t="s">
        <v>339</v>
      </c>
      <c r="E161" s="1">
        <v>1888</v>
      </c>
      <c r="F161" s="39">
        <f t="shared" si="22"/>
        <v>2360</v>
      </c>
      <c r="G161" s="77">
        <v>0</v>
      </c>
      <c r="H161" s="1" t="s">
        <v>200</v>
      </c>
      <c r="I161" s="1" t="s">
        <v>454</v>
      </c>
      <c r="J161" s="1">
        <v>283</v>
      </c>
      <c r="K161" s="56">
        <f>ROUND(0.15*F161,0)</f>
        <v>354</v>
      </c>
      <c r="L161" s="1">
        <f t="shared" si="23"/>
        <v>2171</v>
      </c>
      <c r="M161" s="1">
        <v>1561</v>
      </c>
    </row>
    <row r="162" spans="1:11" s="18" customFormat="1" ht="12.75">
      <c r="A162" s="59"/>
      <c r="B162" s="59"/>
      <c r="C162" s="59"/>
      <c r="D162" s="59"/>
      <c r="E162" s="60">
        <f>SUM(E156:E161)</f>
        <v>15184</v>
      </c>
      <c r="F162" s="65">
        <f>SUM(F156:F161)</f>
        <v>18980</v>
      </c>
      <c r="G162" s="67"/>
      <c r="H162" s="59"/>
      <c r="I162" s="59"/>
      <c r="K162" s="58">
        <f>ROUND(0.15*F162,0)</f>
        <v>2847</v>
      </c>
    </row>
    <row r="163" spans="1:9" ht="12.75">
      <c r="A163" s="142" t="s">
        <v>438</v>
      </c>
      <c r="B163" s="142"/>
      <c r="C163" s="142"/>
      <c r="D163" s="142"/>
      <c r="E163" s="142"/>
      <c r="F163" s="142"/>
      <c r="G163" s="142"/>
      <c r="H163" s="142"/>
      <c r="I163" s="142"/>
    </row>
    <row r="164" spans="1:13" s="1" customFormat="1" ht="12.75">
      <c r="A164" s="1">
        <v>8</v>
      </c>
      <c r="B164" s="1">
        <v>23005</v>
      </c>
      <c r="C164" s="1" t="s">
        <v>340</v>
      </c>
      <c r="D164" s="1" t="s">
        <v>341</v>
      </c>
      <c r="E164" s="1">
        <v>3254</v>
      </c>
      <c r="F164" s="39">
        <f>SUM(E164*1.25)</f>
        <v>4067.5</v>
      </c>
      <c r="G164" s="77">
        <v>0</v>
      </c>
      <c r="H164" s="1" t="s">
        <v>200</v>
      </c>
      <c r="I164" s="1" t="s">
        <v>454</v>
      </c>
      <c r="J164" s="1">
        <v>488</v>
      </c>
      <c r="K164" s="56">
        <f>ROUND(0.15*F164,0)</f>
        <v>610</v>
      </c>
      <c r="L164" s="1">
        <f>SUM(E164+J164)</f>
        <v>3742</v>
      </c>
      <c r="M164" s="1">
        <v>2625</v>
      </c>
    </row>
    <row r="165" spans="1:13" s="1" customFormat="1" ht="12.75">
      <c r="A165" s="1">
        <v>9</v>
      </c>
      <c r="B165" s="1">
        <v>72715</v>
      </c>
      <c r="C165" s="1" t="s">
        <v>342</v>
      </c>
      <c r="D165" s="1" t="s">
        <v>336</v>
      </c>
      <c r="E165" s="1">
        <v>1888</v>
      </c>
      <c r="F165" s="39">
        <f>SUM(E165*1.25)</f>
        <v>2360</v>
      </c>
      <c r="G165" s="77">
        <v>0</v>
      </c>
      <c r="H165" s="1" t="s">
        <v>200</v>
      </c>
      <c r="I165" s="1" t="s">
        <v>454</v>
      </c>
      <c r="J165" s="1">
        <v>283</v>
      </c>
      <c r="K165" s="56">
        <f>ROUND(0.15*F165,0)</f>
        <v>354</v>
      </c>
      <c r="L165" s="1">
        <f>SUM(E165+J165)</f>
        <v>2171</v>
      </c>
      <c r="M165" s="1">
        <v>1561</v>
      </c>
    </row>
    <row r="166" spans="1:12" s="1" customFormat="1" ht="12.75">
      <c r="A166" s="1">
        <v>10</v>
      </c>
      <c r="B166" s="1">
        <v>77523</v>
      </c>
      <c r="C166" s="1" t="s">
        <v>439</v>
      </c>
      <c r="D166" s="1" t="s">
        <v>343</v>
      </c>
      <c r="E166" s="1">
        <v>1727</v>
      </c>
      <c r="F166" s="39">
        <f>SUM(E166*1.25)</f>
        <v>2158.75</v>
      </c>
      <c r="G166" s="77">
        <v>0</v>
      </c>
      <c r="H166" s="1" t="s">
        <v>200</v>
      </c>
      <c r="I166" s="1" t="s">
        <v>454</v>
      </c>
      <c r="J166" s="1">
        <v>259</v>
      </c>
      <c r="K166" s="56">
        <f>ROUND(0.15*F166,0)</f>
        <v>324</v>
      </c>
      <c r="L166" s="1">
        <f>SUM(E166+J166)</f>
        <v>1986</v>
      </c>
    </row>
    <row r="167" spans="1:13" s="1" customFormat="1" ht="12.75">
      <c r="A167" s="1">
        <v>11</v>
      </c>
      <c r="B167" s="1">
        <v>338</v>
      </c>
      <c r="C167" s="1" t="s">
        <v>344</v>
      </c>
      <c r="D167" s="1" t="s">
        <v>345</v>
      </c>
      <c r="E167" s="1">
        <v>2388</v>
      </c>
      <c r="F167" s="39">
        <f>SUM(E167*1.25)</f>
        <v>2985</v>
      </c>
      <c r="G167" s="77">
        <v>0</v>
      </c>
      <c r="H167" s="1" t="s">
        <v>200</v>
      </c>
      <c r="I167" s="1" t="s">
        <v>454</v>
      </c>
      <c r="J167" s="1">
        <v>358</v>
      </c>
      <c r="K167" s="56">
        <f>ROUND(0.15*F167,0)</f>
        <v>448</v>
      </c>
      <c r="L167" s="1">
        <f>SUM(E167+J167)</f>
        <v>2746</v>
      </c>
      <c r="M167" s="1">
        <v>1937</v>
      </c>
    </row>
    <row r="168" spans="1:13" s="18" customFormat="1" ht="12.75">
      <c r="A168" s="1"/>
      <c r="B168" s="1"/>
      <c r="C168" s="1"/>
      <c r="D168" s="1"/>
      <c r="E168" s="39">
        <f>SUM(E164:E167)</f>
        <v>9257</v>
      </c>
      <c r="F168" s="64">
        <f>SUM(F164:F167)</f>
        <v>11571.25</v>
      </c>
      <c r="G168" s="77"/>
      <c r="H168" s="1"/>
      <c r="I168" s="1"/>
      <c r="J168" s="1"/>
      <c r="K168" s="56">
        <f>ROUND(0.15*F168,0)</f>
        <v>1736</v>
      </c>
      <c r="L168" s="1"/>
      <c r="M168" s="1"/>
    </row>
    <row r="169" spans="1:13" ht="12.75">
      <c r="A169" s="151" t="s">
        <v>441</v>
      </c>
      <c r="B169" s="151"/>
      <c r="C169" s="151"/>
      <c r="D169" s="151"/>
      <c r="E169" s="151"/>
      <c r="F169" s="151"/>
      <c r="G169" s="151"/>
      <c r="H169" s="151"/>
      <c r="I169" s="151"/>
      <c r="J169" s="1"/>
      <c r="K169" s="1"/>
      <c r="L169" s="1"/>
      <c r="M169" s="1"/>
    </row>
    <row r="170" spans="1:13" ht="12.75">
      <c r="A170" s="1">
        <v>1</v>
      </c>
      <c r="B170" s="1" t="s">
        <v>440</v>
      </c>
      <c r="C170" s="1" t="s">
        <v>439</v>
      </c>
      <c r="D170" s="1" t="s">
        <v>212</v>
      </c>
      <c r="E170" s="1">
        <v>4336</v>
      </c>
      <c r="F170" s="39">
        <f>SUM(E170*1.25)</f>
        <v>5420</v>
      </c>
      <c r="G170" s="77">
        <v>0</v>
      </c>
      <c r="H170" s="1" t="s">
        <v>200</v>
      </c>
      <c r="I170" s="1" t="s">
        <v>454</v>
      </c>
      <c r="J170" s="1">
        <v>650</v>
      </c>
      <c r="K170" s="56">
        <f>ROUND(0.15*F170,0)</f>
        <v>813</v>
      </c>
      <c r="L170" s="1">
        <f>SUM(E170+J170)</f>
        <v>4986</v>
      </c>
      <c r="M170" s="1"/>
    </row>
    <row r="171" spans="1:13" ht="12.75">
      <c r="A171" s="59"/>
      <c r="B171" s="59"/>
      <c r="C171" s="59"/>
      <c r="D171" s="59"/>
      <c r="E171" s="59">
        <v>4336</v>
      </c>
      <c r="F171" s="65">
        <v>5420</v>
      </c>
      <c r="G171" s="67"/>
      <c r="H171" s="59"/>
      <c r="I171" s="59"/>
      <c r="J171" s="18"/>
      <c r="K171" s="58"/>
      <c r="L171" s="18"/>
      <c r="M171" s="18"/>
    </row>
    <row r="172" spans="1:9" ht="12.75">
      <c r="A172" s="142" t="s">
        <v>442</v>
      </c>
      <c r="B172" s="142"/>
      <c r="C172" s="142"/>
      <c r="D172" s="142"/>
      <c r="E172" s="142"/>
      <c r="F172" s="142"/>
      <c r="G172" s="142"/>
      <c r="H172" s="142"/>
      <c r="I172" s="142"/>
    </row>
    <row r="173" spans="1:13" s="1" customFormat="1" ht="12.75">
      <c r="A173" s="1">
        <v>2</v>
      </c>
      <c r="B173" s="1">
        <v>191</v>
      </c>
      <c r="C173" s="1" t="s">
        <v>346</v>
      </c>
      <c r="D173" s="1" t="s">
        <v>232</v>
      </c>
      <c r="E173" s="1">
        <v>2457</v>
      </c>
      <c r="F173" s="39">
        <f>SUM(E173*1.25)</f>
        <v>3071.25</v>
      </c>
      <c r="G173" s="77">
        <v>0</v>
      </c>
      <c r="H173" s="1" t="s">
        <v>200</v>
      </c>
      <c r="I173" s="1" t="s">
        <v>454</v>
      </c>
      <c r="J173" s="1">
        <v>369</v>
      </c>
      <c r="K173" s="56">
        <f>ROUND(0.15*F173,0)</f>
        <v>461</v>
      </c>
      <c r="L173" s="1">
        <f>SUM(E173+J173)</f>
        <v>2826</v>
      </c>
      <c r="M173" s="1">
        <v>2009</v>
      </c>
    </row>
    <row r="174" spans="1:13" s="1" customFormat="1" ht="12.75">
      <c r="A174" s="1">
        <v>3</v>
      </c>
      <c r="B174" s="1">
        <v>192</v>
      </c>
      <c r="C174" s="1" t="s">
        <v>347</v>
      </c>
      <c r="D174" s="1" t="s">
        <v>232</v>
      </c>
      <c r="E174" s="1">
        <v>2457</v>
      </c>
      <c r="F174" s="39">
        <f>SUM(E174*1.25)</f>
        <v>3071.25</v>
      </c>
      <c r="G174" s="77">
        <v>0</v>
      </c>
      <c r="H174" s="1" t="s">
        <v>200</v>
      </c>
      <c r="I174" s="1" t="s">
        <v>454</v>
      </c>
      <c r="J174" s="1">
        <v>369</v>
      </c>
      <c r="K174" s="56">
        <f>ROUND(0.15*F174,0)</f>
        <v>461</v>
      </c>
      <c r="L174" s="1">
        <f>SUM(E174+J174)</f>
        <v>2826</v>
      </c>
      <c r="M174" s="1">
        <v>2004</v>
      </c>
    </row>
    <row r="175" spans="1:13" s="1" customFormat="1" ht="12.75">
      <c r="A175" s="1">
        <v>4</v>
      </c>
      <c r="B175" s="1">
        <v>194</v>
      </c>
      <c r="C175" s="1" t="s">
        <v>348</v>
      </c>
      <c r="D175" s="1" t="s">
        <v>216</v>
      </c>
      <c r="E175" s="1">
        <v>2363</v>
      </c>
      <c r="F175" s="39">
        <f>SUM(E175*1.25)</f>
        <v>2953.75</v>
      </c>
      <c r="G175" s="77">
        <v>0</v>
      </c>
      <c r="H175" s="1" t="s">
        <v>201</v>
      </c>
      <c r="I175" s="1" t="s">
        <v>454</v>
      </c>
      <c r="J175" s="1">
        <v>354</v>
      </c>
      <c r="K175" s="56">
        <f>ROUND(0.15*F175,0)</f>
        <v>443</v>
      </c>
      <c r="L175" s="1">
        <f>SUM(E175+J175)</f>
        <v>2717</v>
      </c>
      <c r="M175" s="1">
        <v>1918</v>
      </c>
    </row>
    <row r="176" spans="1:11" s="18" customFormat="1" ht="12.75">
      <c r="A176" s="59"/>
      <c r="B176" s="59"/>
      <c r="C176" s="59"/>
      <c r="D176" s="59"/>
      <c r="E176" s="60">
        <f>SUM(E173:E175)</f>
        <v>7277</v>
      </c>
      <c r="F176" s="65">
        <f>SUM(F173:F175)</f>
        <v>9096.25</v>
      </c>
      <c r="G176" s="67"/>
      <c r="H176" s="59"/>
      <c r="I176" s="59"/>
      <c r="K176" s="58"/>
    </row>
    <row r="177" spans="1:9" ht="12.75">
      <c r="A177" s="142" t="s">
        <v>446</v>
      </c>
      <c r="B177" s="142"/>
      <c r="C177" s="142"/>
      <c r="D177" s="142"/>
      <c r="E177" s="142"/>
      <c r="F177" s="142"/>
      <c r="G177" s="142"/>
      <c r="H177" s="142"/>
      <c r="I177" s="142"/>
    </row>
    <row r="178" spans="1:13" s="1" customFormat="1" ht="12.75">
      <c r="A178" s="1">
        <v>5</v>
      </c>
      <c r="B178" s="1">
        <v>528</v>
      </c>
      <c r="C178" s="1" t="s">
        <v>349</v>
      </c>
      <c r="D178" s="1" t="s">
        <v>203</v>
      </c>
      <c r="E178" s="1">
        <v>3507</v>
      </c>
      <c r="F178" s="39">
        <f>SUM(E178*1.25)</f>
        <v>4383.75</v>
      </c>
      <c r="G178" s="77">
        <v>0</v>
      </c>
      <c r="H178" s="1" t="s">
        <v>200</v>
      </c>
      <c r="I178" s="1" t="s">
        <v>454</v>
      </c>
      <c r="J178" s="1">
        <v>526</v>
      </c>
      <c r="K178" s="56">
        <f>ROUND(0.15*F178,0)</f>
        <v>658</v>
      </c>
      <c r="L178" s="1">
        <f>SUM(E178+J178)</f>
        <v>4033</v>
      </c>
      <c r="M178" s="1">
        <v>2830</v>
      </c>
    </row>
    <row r="179" spans="1:13" s="1" customFormat="1" ht="12.75">
      <c r="A179" s="1">
        <v>6</v>
      </c>
      <c r="B179" s="1">
        <v>500</v>
      </c>
      <c r="C179" s="1" t="s">
        <v>350</v>
      </c>
      <c r="D179" s="1" t="s">
        <v>341</v>
      </c>
      <c r="E179" s="1">
        <v>3254</v>
      </c>
      <c r="F179" s="39">
        <f>SUM(E179*1.25)</f>
        <v>4067.5</v>
      </c>
      <c r="G179" s="77">
        <v>0</v>
      </c>
      <c r="H179" s="1" t="s">
        <v>200</v>
      </c>
      <c r="I179" s="1" t="s">
        <v>351</v>
      </c>
      <c r="J179" s="1">
        <v>488</v>
      </c>
      <c r="K179" s="56">
        <f>ROUND(0.15*F179,0)</f>
        <v>610</v>
      </c>
      <c r="L179" s="1">
        <f>SUM(E179+J179+J180)</f>
        <v>4230</v>
      </c>
      <c r="M179" s="1">
        <v>3532</v>
      </c>
    </row>
    <row r="180" spans="6:11" s="1" customFormat="1" ht="12.75">
      <c r="F180" s="39"/>
      <c r="G180" s="77"/>
      <c r="I180" s="1" t="s">
        <v>454</v>
      </c>
      <c r="J180" s="1">
        <v>488</v>
      </c>
      <c r="K180" s="56">
        <f>ROUND(0.15*F179,0)</f>
        <v>610</v>
      </c>
    </row>
    <row r="181" spans="1:13" s="1" customFormat="1" ht="12.75">
      <c r="A181" s="1">
        <v>7</v>
      </c>
      <c r="B181" s="1">
        <v>2002</v>
      </c>
      <c r="C181" s="1" t="s">
        <v>352</v>
      </c>
      <c r="D181" s="1" t="s">
        <v>353</v>
      </c>
      <c r="E181" s="1">
        <v>2258</v>
      </c>
      <c r="F181" s="39">
        <f>SUM(E181*1.25)</f>
        <v>2822.5</v>
      </c>
      <c r="G181" s="77">
        <v>0</v>
      </c>
      <c r="H181" s="1" t="s">
        <v>200</v>
      </c>
      <c r="I181" s="1" t="s">
        <v>454</v>
      </c>
      <c r="J181" s="1">
        <v>339</v>
      </c>
      <c r="K181" s="56">
        <f>ROUND(0.15*F181,0)</f>
        <v>423</v>
      </c>
      <c r="L181" s="1">
        <f>SUM(E181+J181)</f>
        <v>2597</v>
      </c>
      <c r="M181" s="1">
        <v>1837</v>
      </c>
    </row>
    <row r="182" spans="1:11" s="18" customFormat="1" ht="12.75">
      <c r="A182" s="59"/>
      <c r="B182" s="59"/>
      <c r="C182" s="59"/>
      <c r="D182" s="59"/>
      <c r="E182" s="60">
        <f>SUM(E178:E181)</f>
        <v>9019</v>
      </c>
      <c r="F182" s="65">
        <f>SUM(F178:F181)</f>
        <v>11273.75</v>
      </c>
      <c r="G182" s="67"/>
      <c r="H182" s="59"/>
      <c r="I182" s="59"/>
      <c r="K182" s="58"/>
    </row>
    <row r="183" spans="1:9" ht="12.75">
      <c r="A183" s="142" t="s">
        <v>443</v>
      </c>
      <c r="B183" s="142"/>
      <c r="C183" s="142"/>
      <c r="D183" s="142"/>
      <c r="E183" s="142"/>
      <c r="F183" s="142"/>
      <c r="G183" s="142"/>
      <c r="H183" s="142"/>
      <c r="I183" s="142"/>
    </row>
    <row r="184" spans="1:13" s="1" customFormat="1" ht="12.75">
      <c r="A184" s="1">
        <v>1</v>
      </c>
      <c r="B184" s="1">
        <v>111</v>
      </c>
      <c r="C184" s="1" t="s">
        <v>354</v>
      </c>
      <c r="D184" s="1" t="s">
        <v>212</v>
      </c>
      <c r="E184" s="1">
        <v>4511</v>
      </c>
      <c r="F184" s="39">
        <f aca="true" t="shared" si="24" ref="F184:F189">SUM(E184*1.25)</f>
        <v>5638.75</v>
      </c>
      <c r="G184" s="77">
        <v>0</v>
      </c>
      <c r="H184" s="1" t="s">
        <v>200</v>
      </c>
      <c r="I184" s="1" t="s">
        <v>454</v>
      </c>
      <c r="J184" s="1">
        <v>677</v>
      </c>
      <c r="K184" s="56">
        <f aca="true" t="shared" si="25" ref="K184:K190">ROUND(0.15*F184,0)</f>
        <v>846</v>
      </c>
      <c r="L184" s="1">
        <f aca="true" t="shared" si="26" ref="L184:L189">SUM(E184+J184)</f>
        <v>5188</v>
      </c>
      <c r="M184" s="1">
        <v>3640</v>
      </c>
    </row>
    <row r="185" spans="1:13" s="1" customFormat="1" ht="12.75">
      <c r="A185" s="1">
        <v>2</v>
      </c>
      <c r="B185" s="1">
        <v>75007</v>
      </c>
      <c r="C185" s="1" t="s">
        <v>355</v>
      </c>
      <c r="D185" s="1" t="s">
        <v>203</v>
      </c>
      <c r="E185" s="1">
        <v>3507</v>
      </c>
      <c r="F185" s="39">
        <f t="shared" si="24"/>
        <v>4383.75</v>
      </c>
      <c r="G185" s="77">
        <v>0</v>
      </c>
      <c r="H185" s="1" t="s">
        <v>200</v>
      </c>
      <c r="I185" s="1" t="s">
        <v>454</v>
      </c>
      <c r="J185" s="1">
        <v>526</v>
      </c>
      <c r="K185" s="56">
        <f t="shared" si="25"/>
        <v>658</v>
      </c>
      <c r="L185" s="1">
        <f t="shared" si="26"/>
        <v>4033</v>
      </c>
      <c r="M185" s="1">
        <v>2830</v>
      </c>
    </row>
    <row r="186" spans="1:13" s="1" customFormat="1" ht="12.75">
      <c r="A186" s="1">
        <v>3</v>
      </c>
      <c r="B186" s="1">
        <v>2011</v>
      </c>
      <c r="C186" s="1" t="s">
        <v>356</v>
      </c>
      <c r="D186" s="1" t="s">
        <v>257</v>
      </c>
      <c r="E186" s="1">
        <v>3507</v>
      </c>
      <c r="F186" s="39">
        <f t="shared" si="24"/>
        <v>4383.75</v>
      </c>
      <c r="G186" s="77">
        <v>0</v>
      </c>
      <c r="H186" s="1" t="s">
        <v>317</v>
      </c>
      <c r="I186" s="1" t="s">
        <v>454</v>
      </c>
      <c r="J186" s="1">
        <v>526</v>
      </c>
      <c r="K186" s="56">
        <f t="shared" si="25"/>
        <v>658</v>
      </c>
      <c r="L186" s="1">
        <f t="shared" si="26"/>
        <v>4033</v>
      </c>
      <c r="M186" s="1">
        <v>2830</v>
      </c>
    </row>
    <row r="187" spans="1:13" s="1" customFormat="1" ht="12.75">
      <c r="A187" s="1">
        <v>4</v>
      </c>
      <c r="B187" s="1">
        <v>546</v>
      </c>
      <c r="C187" s="1" t="s">
        <v>357</v>
      </c>
      <c r="D187" s="1" t="s">
        <v>358</v>
      </c>
      <c r="E187" s="1">
        <v>2363</v>
      </c>
      <c r="F187" s="39">
        <f t="shared" si="24"/>
        <v>2953.75</v>
      </c>
      <c r="G187" s="77">
        <v>0</v>
      </c>
      <c r="H187" s="1" t="s">
        <v>200</v>
      </c>
      <c r="I187" s="1" t="s">
        <v>454</v>
      </c>
      <c r="J187" s="1">
        <v>354</v>
      </c>
      <c r="K187" s="56">
        <f t="shared" si="25"/>
        <v>443</v>
      </c>
      <c r="L187" s="1">
        <f t="shared" si="26"/>
        <v>2717</v>
      </c>
      <c r="M187" s="1">
        <v>1933</v>
      </c>
    </row>
    <row r="188" spans="1:13" s="1" customFormat="1" ht="12.75">
      <c r="A188" s="1">
        <v>5</v>
      </c>
      <c r="B188" s="1">
        <v>150</v>
      </c>
      <c r="C188" s="1" t="s">
        <v>359</v>
      </c>
      <c r="D188" s="1" t="s">
        <v>295</v>
      </c>
      <c r="E188" s="1">
        <v>2291</v>
      </c>
      <c r="F188" s="39">
        <f t="shared" si="24"/>
        <v>2863.75</v>
      </c>
      <c r="G188" s="77">
        <v>0</v>
      </c>
      <c r="H188" s="1" t="s">
        <v>317</v>
      </c>
      <c r="I188" s="1" t="s">
        <v>454</v>
      </c>
      <c r="J188" s="1">
        <v>344</v>
      </c>
      <c r="K188" s="56">
        <f t="shared" si="25"/>
        <v>430</v>
      </c>
      <c r="L188" s="1">
        <f t="shared" si="26"/>
        <v>2635</v>
      </c>
      <c r="M188" s="1">
        <v>1870</v>
      </c>
    </row>
    <row r="189" spans="1:12" s="1" customFormat="1" ht="12.75">
      <c r="A189" s="1">
        <v>6</v>
      </c>
      <c r="B189" s="1">
        <v>11088</v>
      </c>
      <c r="C189" s="1" t="s">
        <v>360</v>
      </c>
      <c r="D189" s="1" t="s">
        <v>361</v>
      </c>
      <c r="E189" s="1">
        <v>1818</v>
      </c>
      <c r="F189" s="39">
        <f t="shared" si="24"/>
        <v>2272.5</v>
      </c>
      <c r="G189" s="77">
        <v>0</v>
      </c>
      <c r="H189" s="1" t="s">
        <v>200</v>
      </c>
      <c r="I189" s="1" t="s">
        <v>454</v>
      </c>
      <c r="J189" s="1">
        <v>273</v>
      </c>
      <c r="K189" s="56">
        <f t="shared" si="25"/>
        <v>341</v>
      </c>
      <c r="L189" s="1">
        <f t="shared" si="26"/>
        <v>2091</v>
      </c>
    </row>
    <row r="190" spans="1:11" s="18" customFormat="1" ht="12.75">
      <c r="A190" s="59"/>
      <c r="B190" s="59"/>
      <c r="C190" s="59"/>
      <c r="D190" s="59"/>
      <c r="E190" s="60">
        <f>SUM(E184:E189)</f>
        <v>17997</v>
      </c>
      <c r="F190" s="65">
        <f>SUM(F184:F189)</f>
        <v>22496.25</v>
      </c>
      <c r="G190" s="67"/>
      <c r="H190" s="59"/>
      <c r="I190" s="59"/>
      <c r="K190" s="58">
        <f t="shared" si="25"/>
        <v>3374</v>
      </c>
    </row>
    <row r="191" spans="1:9" ht="12.75">
      <c r="A191" s="142" t="s">
        <v>444</v>
      </c>
      <c r="B191" s="142"/>
      <c r="C191" s="142"/>
      <c r="D191" s="142"/>
      <c r="E191" s="142"/>
      <c r="F191" s="142"/>
      <c r="G191" s="142"/>
      <c r="H191" s="142"/>
      <c r="I191" s="142"/>
    </row>
    <row r="192" spans="1:13" s="1" customFormat="1" ht="12.75">
      <c r="A192" s="1">
        <v>1</v>
      </c>
      <c r="B192" s="1">
        <v>541</v>
      </c>
      <c r="C192" s="1" t="s">
        <v>362</v>
      </c>
      <c r="D192" s="1" t="s">
        <v>212</v>
      </c>
      <c r="E192" s="1">
        <v>5380</v>
      </c>
      <c r="F192" s="39">
        <f>SUM(E192*1.25)</f>
        <v>6725</v>
      </c>
      <c r="G192" s="77">
        <v>0</v>
      </c>
      <c r="H192" s="1" t="s">
        <v>200</v>
      </c>
      <c r="I192" s="1" t="s">
        <v>454</v>
      </c>
      <c r="J192" s="1">
        <v>807</v>
      </c>
      <c r="K192" s="56">
        <f>ROUND(0.15*F192,0)</f>
        <v>1009</v>
      </c>
      <c r="L192" s="1">
        <f>SUM(E192+J192)</f>
        <v>6187</v>
      </c>
      <c r="M192" s="1">
        <v>5166</v>
      </c>
    </row>
    <row r="193" spans="1:11" s="18" customFormat="1" ht="12.75">
      <c r="A193" s="59"/>
      <c r="B193" s="59"/>
      <c r="C193" s="59"/>
      <c r="D193" s="59"/>
      <c r="E193" s="59">
        <v>5380</v>
      </c>
      <c r="F193" s="65">
        <v>6725</v>
      </c>
      <c r="G193" s="67"/>
      <c r="H193" s="59"/>
      <c r="I193" s="59"/>
      <c r="K193" s="58"/>
    </row>
    <row r="194" spans="1:9" ht="12.75">
      <c r="A194" s="142" t="s">
        <v>445</v>
      </c>
      <c r="B194" s="142"/>
      <c r="C194" s="142"/>
      <c r="D194" s="142"/>
      <c r="E194" s="142"/>
      <c r="F194" s="142"/>
      <c r="G194" s="142"/>
      <c r="H194" s="142"/>
      <c r="I194" s="142"/>
    </row>
    <row r="195" spans="1:13" s="1" customFormat="1" ht="12.75">
      <c r="A195" s="1">
        <v>2</v>
      </c>
      <c r="B195" s="1">
        <v>28</v>
      </c>
      <c r="C195" s="1" t="s">
        <v>363</v>
      </c>
      <c r="D195" s="1" t="s">
        <v>203</v>
      </c>
      <c r="E195" s="1">
        <v>3507</v>
      </c>
      <c r="F195" s="39">
        <f>SUM(E195*1.25)</f>
        <v>4383.75</v>
      </c>
      <c r="G195" s="77">
        <v>0</v>
      </c>
      <c r="H195" s="1" t="s">
        <v>200</v>
      </c>
      <c r="I195" s="1" t="s">
        <v>454</v>
      </c>
      <c r="J195" s="1">
        <v>526</v>
      </c>
      <c r="K195" s="56">
        <f>ROUND(0.15*F195,0)</f>
        <v>658</v>
      </c>
      <c r="L195" s="1">
        <f>SUM(E195+J195)</f>
        <v>4033</v>
      </c>
      <c r="M195" s="1">
        <v>2830</v>
      </c>
    </row>
    <row r="196" spans="1:13" s="1" customFormat="1" ht="12.75">
      <c r="A196" s="1">
        <v>3</v>
      </c>
      <c r="B196" s="1">
        <v>104</v>
      </c>
      <c r="C196" s="1" t="s">
        <v>364</v>
      </c>
      <c r="D196" s="1" t="s">
        <v>232</v>
      </c>
      <c r="E196" s="1">
        <v>2457</v>
      </c>
      <c r="F196" s="39">
        <f>SUM(E196*1.25)</f>
        <v>3071.25</v>
      </c>
      <c r="G196" s="77">
        <v>0</v>
      </c>
      <c r="H196" s="1" t="s">
        <v>201</v>
      </c>
      <c r="I196" s="1" t="s">
        <v>454</v>
      </c>
      <c r="J196" s="1">
        <v>369</v>
      </c>
      <c r="K196" s="56">
        <f>ROUND(0.15*F196,0)</f>
        <v>461</v>
      </c>
      <c r="L196" s="1">
        <f>SUM(E196+J196)</f>
        <v>2826</v>
      </c>
      <c r="M196" s="1">
        <v>1993</v>
      </c>
    </row>
    <row r="197" spans="1:13" s="1" customFormat="1" ht="12.75">
      <c r="A197" s="1">
        <v>4</v>
      </c>
      <c r="B197" s="1">
        <v>594</v>
      </c>
      <c r="C197" s="1" t="s">
        <v>365</v>
      </c>
      <c r="D197" s="1" t="s">
        <v>232</v>
      </c>
      <c r="E197" s="1">
        <v>2457</v>
      </c>
      <c r="F197" s="39">
        <f>SUM(E197*1.25)</f>
        <v>3071.25</v>
      </c>
      <c r="G197" s="77">
        <v>0</v>
      </c>
      <c r="H197" s="1" t="s">
        <v>200</v>
      </c>
      <c r="I197" s="1" t="s">
        <v>454</v>
      </c>
      <c r="J197" s="1">
        <v>369</v>
      </c>
      <c r="K197" s="56">
        <f>ROUND(0.15*F197,0)</f>
        <v>461</v>
      </c>
      <c r="L197" s="1">
        <f>SUM(E197+J197)</f>
        <v>2826</v>
      </c>
      <c r="M197" s="1">
        <v>2241</v>
      </c>
    </row>
    <row r="198" spans="1:13" s="1" customFormat="1" ht="12.75">
      <c r="A198" s="1">
        <v>5</v>
      </c>
      <c r="B198" s="1">
        <v>147</v>
      </c>
      <c r="C198" s="1" t="s">
        <v>366</v>
      </c>
      <c r="D198" s="1" t="s">
        <v>218</v>
      </c>
      <c r="E198" s="1">
        <v>2291</v>
      </c>
      <c r="F198" s="39">
        <f>SUM(E198*1.25)</f>
        <v>2863.75</v>
      </c>
      <c r="G198" s="77">
        <v>0</v>
      </c>
      <c r="H198" s="1" t="s">
        <v>200</v>
      </c>
      <c r="I198" s="1" t="s">
        <v>454</v>
      </c>
      <c r="J198" s="1">
        <v>344</v>
      </c>
      <c r="K198" s="56">
        <f>ROUND(0.15*F198,0)</f>
        <v>430</v>
      </c>
      <c r="L198" s="1">
        <f>SUM(E198+J198)</f>
        <v>2635</v>
      </c>
      <c r="M198" s="1">
        <v>1863</v>
      </c>
    </row>
    <row r="199" spans="1:11" s="18" customFormat="1" ht="12.75">
      <c r="A199" s="59"/>
      <c r="B199" s="59"/>
      <c r="C199" s="59"/>
      <c r="D199" s="59"/>
      <c r="E199" s="60">
        <f>SUM(E195:E198)</f>
        <v>10712</v>
      </c>
      <c r="F199" s="65">
        <f>SUM(F195:F198)</f>
        <v>13390</v>
      </c>
      <c r="G199" s="67"/>
      <c r="H199" s="59"/>
      <c r="I199" s="59"/>
      <c r="K199" s="58">
        <f>ROUND(0.15*F199,0)</f>
        <v>2009</v>
      </c>
    </row>
    <row r="200" spans="1:9" ht="12.75">
      <c r="A200" s="142" t="s">
        <v>447</v>
      </c>
      <c r="B200" s="142"/>
      <c r="C200" s="142"/>
      <c r="D200" s="142"/>
      <c r="E200" s="142"/>
      <c r="F200" s="142"/>
      <c r="G200" s="142"/>
      <c r="H200" s="142"/>
      <c r="I200" s="142"/>
    </row>
    <row r="201" spans="1:13" s="1" customFormat="1" ht="12.75">
      <c r="A201" s="1">
        <v>6</v>
      </c>
      <c r="B201" s="1">
        <v>504</v>
      </c>
      <c r="C201" s="1" t="s">
        <v>367</v>
      </c>
      <c r="D201" s="1" t="s">
        <v>203</v>
      </c>
      <c r="E201" s="1">
        <v>3507</v>
      </c>
      <c r="F201" s="39">
        <f>SUM(E201*1.25)</f>
        <v>4383.75</v>
      </c>
      <c r="G201" s="77">
        <v>0</v>
      </c>
      <c r="H201" s="1" t="s">
        <v>200</v>
      </c>
      <c r="I201" s="1" t="s">
        <v>454</v>
      </c>
      <c r="J201" s="1">
        <v>526</v>
      </c>
      <c r="K201" s="56">
        <f aca="true" t="shared" si="27" ref="K201:K206">ROUND(0.15*F201,0)</f>
        <v>658</v>
      </c>
      <c r="L201" s="1">
        <f>SUM(E201+J201)</f>
        <v>4033</v>
      </c>
      <c r="M201" s="1">
        <v>2830</v>
      </c>
    </row>
    <row r="202" spans="1:13" s="1" customFormat="1" ht="12.75">
      <c r="A202" s="1">
        <v>7</v>
      </c>
      <c r="B202" s="1">
        <v>571</v>
      </c>
      <c r="C202" s="1" t="s">
        <v>368</v>
      </c>
      <c r="D202" s="1" t="s">
        <v>203</v>
      </c>
      <c r="E202" s="1">
        <v>3507</v>
      </c>
      <c r="F202" s="39">
        <f>SUM(E202*1.25)</f>
        <v>4383.75</v>
      </c>
      <c r="G202" s="77">
        <v>0</v>
      </c>
      <c r="H202" s="1" t="s">
        <v>200</v>
      </c>
      <c r="I202" s="1" t="s">
        <v>454</v>
      </c>
      <c r="J202" s="1">
        <v>526</v>
      </c>
      <c r="K202" s="56">
        <f t="shared" si="27"/>
        <v>658</v>
      </c>
      <c r="L202" s="1">
        <f>SUM(E202+J202)</f>
        <v>4033</v>
      </c>
      <c r="M202" s="1">
        <v>2830</v>
      </c>
    </row>
    <row r="203" spans="1:13" s="1" customFormat="1" ht="12.75">
      <c r="A203" s="1">
        <v>8</v>
      </c>
      <c r="B203" s="1">
        <v>3023</v>
      </c>
      <c r="C203" s="1" t="s">
        <v>369</v>
      </c>
      <c r="D203" s="1" t="s">
        <v>203</v>
      </c>
      <c r="E203" s="1">
        <v>3507</v>
      </c>
      <c r="F203" s="39">
        <f>SUM(E203*1.25)</f>
        <v>4383.75</v>
      </c>
      <c r="G203" s="77">
        <v>0</v>
      </c>
      <c r="H203" s="1" t="s">
        <v>200</v>
      </c>
      <c r="I203" s="1" t="s">
        <v>454</v>
      </c>
      <c r="J203" s="1">
        <v>526</v>
      </c>
      <c r="K203" s="56">
        <f t="shared" si="27"/>
        <v>658</v>
      </c>
      <c r="L203" s="1">
        <f>SUM(E203+J203)</f>
        <v>4033</v>
      </c>
      <c r="M203" s="1">
        <v>2830</v>
      </c>
    </row>
    <row r="204" spans="1:13" s="1" customFormat="1" ht="12.75">
      <c r="A204" s="1">
        <v>9</v>
      </c>
      <c r="B204" s="1">
        <v>11003</v>
      </c>
      <c r="C204" s="1" t="s">
        <v>370</v>
      </c>
      <c r="D204" s="1" t="s">
        <v>203</v>
      </c>
      <c r="E204" s="1">
        <v>3507</v>
      </c>
      <c r="F204" s="39">
        <f>SUM(E204*1.25)</f>
        <v>4383.75</v>
      </c>
      <c r="G204" s="77">
        <v>0</v>
      </c>
      <c r="H204" s="1" t="s">
        <v>200</v>
      </c>
      <c r="I204" s="1" t="s">
        <v>454</v>
      </c>
      <c r="J204" s="1">
        <v>526</v>
      </c>
      <c r="K204" s="56">
        <f t="shared" si="27"/>
        <v>658</v>
      </c>
      <c r="L204" s="1">
        <f>SUM(E204+J204)</f>
        <v>4033</v>
      </c>
      <c r="M204" s="1">
        <v>2830</v>
      </c>
    </row>
    <row r="205" spans="1:12" s="1" customFormat="1" ht="12.75">
      <c r="A205" s="1">
        <v>10</v>
      </c>
      <c r="B205" s="1">
        <v>77500</v>
      </c>
      <c r="C205" s="1" t="s">
        <v>439</v>
      </c>
      <c r="D205" s="1" t="s">
        <v>203</v>
      </c>
      <c r="E205" s="1">
        <v>3507</v>
      </c>
      <c r="F205" s="39">
        <f>SUM(E205*1.25)</f>
        <v>4383.75</v>
      </c>
      <c r="G205" s="77">
        <v>0</v>
      </c>
      <c r="H205" s="1" t="s">
        <v>200</v>
      </c>
      <c r="I205" s="1" t="s">
        <v>454</v>
      </c>
      <c r="J205" s="1">
        <v>526</v>
      </c>
      <c r="K205" s="56">
        <f t="shared" si="27"/>
        <v>658</v>
      </c>
      <c r="L205" s="1">
        <f>SUM(E205+J205)</f>
        <v>4033</v>
      </c>
    </row>
    <row r="206" spans="1:11" s="18" customFormat="1" ht="12.75">
      <c r="A206" s="59"/>
      <c r="B206" s="59"/>
      <c r="C206" s="59"/>
      <c r="D206" s="59"/>
      <c r="E206" s="60">
        <f>SUM(E201:E205)</f>
        <v>17535</v>
      </c>
      <c r="F206" s="65">
        <f>SUM(F201:F205)</f>
        <v>21918.75</v>
      </c>
      <c r="G206" s="67"/>
      <c r="H206" s="59"/>
      <c r="I206" s="59"/>
      <c r="K206" s="58">
        <f t="shared" si="27"/>
        <v>3288</v>
      </c>
    </row>
    <row r="207" spans="1:9" ht="12.75">
      <c r="A207" s="142" t="s">
        <v>371</v>
      </c>
      <c r="B207" s="142"/>
      <c r="C207" s="142"/>
      <c r="D207" s="142"/>
      <c r="E207" s="142"/>
      <c r="F207" s="142"/>
      <c r="G207" s="142"/>
      <c r="H207" s="142"/>
      <c r="I207" s="142"/>
    </row>
    <row r="208" spans="1:13" s="1" customFormat="1" ht="12.75">
      <c r="A208" s="1">
        <v>1</v>
      </c>
      <c r="B208" s="1">
        <v>76</v>
      </c>
      <c r="C208" s="1" t="s">
        <v>372</v>
      </c>
      <c r="D208" s="1" t="s">
        <v>212</v>
      </c>
      <c r="E208" s="1">
        <v>5380</v>
      </c>
      <c r="F208" s="39">
        <f>SUM(E208*1.25)</f>
        <v>6725</v>
      </c>
      <c r="G208" s="77">
        <v>0</v>
      </c>
      <c r="H208" s="1" t="s">
        <v>200</v>
      </c>
      <c r="I208" s="1" t="s">
        <v>454</v>
      </c>
      <c r="J208" s="1">
        <v>807</v>
      </c>
      <c r="K208" s="56">
        <f>ROUND(0.15*F208,0)</f>
        <v>1009</v>
      </c>
      <c r="L208" s="1">
        <f>SUM(E208+J208)</f>
        <v>6187</v>
      </c>
      <c r="M208" s="1">
        <v>4341</v>
      </c>
    </row>
    <row r="209" spans="1:11" s="18" customFormat="1" ht="12.75">
      <c r="A209" s="59"/>
      <c r="B209" s="59"/>
      <c r="C209" s="59"/>
      <c r="D209" s="59"/>
      <c r="E209" s="59">
        <v>5380</v>
      </c>
      <c r="F209" s="65">
        <v>6725</v>
      </c>
      <c r="G209" s="67"/>
      <c r="H209" s="59"/>
      <c r="I209" s="59"/>
      <c r="K209" s="58"/>
    </row>
    <row r="210" spans="1:9" ht="12.75">
      <c r="A210" s="142" t="s">
        <v>448</v>
      </c>
      <c r="B210" s="142"/>
      <c r="C210" s="142"/>
      <c r="D210" s="142"/>
      <c r="E210" s="142"/>
      <c r="F210" s="142"/>
      <c r="G210" s="142"/>
      <c r="H210" s="142"/>
      <c r="I210" s="142"/>
    </row>
    <row r="211" spans="1:13" s="1" customFormat="1" ht="12.75">
      <c r="A211" s="1">
        <v>2</v>
      </c>
      <c r="B211" s="1">
        <v>157</v>
      </c>
      <c r="C211" s="1" t="s">
        <v>373</v>
      </c>
      <c r="D211" s="1" t="s">
        <v>203</v>
      </c>
      <c r="E211" s="1">
        <v>3507</v>
      </c>
      <c r="F211" s="39">
        <f aca="true" t="shared" si="28" ref="F211:F218">SUM(E211*1.25)</f>
        <v>4383.75</v>
      </c>
      <c r="G211" s="77">
        <v>0</v>
      </c>
      <c r="H211" s="1" t="s">
        <v>200</v>
      </c>
      <c r="I211" s="1" t="s">
        <v>454</v>
      </c>
      <c r="J211" s="1">
        <v>526</v>
      </c>
      <c r="K211" s="56">
        <f aca="true" t="shared" si="29" ref="K211:K219">ROUND(0.15*F211,0)</f>
        <v>658</v>
      </c>
      <c r="L211" s="1">
        <f aca="true" t="shared" si="30" ref="L211:L218">SUM(E211+J211)</f>
        <v>4033</v>
      </c>
      <c r="M211" s="1">
        <v>2829</v>
      </c>
    </row>
    <row r="212" spans="1:13" s="1" customFormat="1" ht="12.75">
      <c r="A212" s="1">
        <v>3</v>
      </c>
      <c r="B212" s="1">
        <v>188</v>
      </c>
      <c r="C212" s="1" t="s">
        <v>374</v>
      </c>
      <c r="D212" s="1" t="s">
        <v>203</v>
      </c>
      <c r="E212" s="1">
        <v>3507</v>
      </c>
      <c r="F212" s="39">
        <f t="shared" si="28"/>
        <v>4383.75</v>
      </c>
      <c r="G212" s="77">
        <v>0</v>
      </c>
      <c r="H212" s="1" t="s">
        <v>200</v>
      </c>
      <c r="I212" s="1" t="s">
        <v>454</v>
      </c>
      <c r="J212" s="1">
        <v>526</v>
      </c>
      <c r="K212" s="56">
        <f t="shared" si="29"/>
        <v>658</v>
      </c>
      <c r="L212" s="1">
        <f t="shared" si="30"/>
        <v>4033</v>
      </c>
      <c r="M212" s="1">
        <v>2830</v>
      </c>
    </row>
    <row r="213" spans="1:13" s="1" customFormat="1" ht="12.75">
      <c r="A213" s="1">
        <v>4</v>
      </c>
      <c r="B213" s="1">
        <v>563</v>
      </c>
      <c r="C213" s="1" t="s">
        <v>375</v>
      </c>
      <c r="D213" s="1" t="s">
        <v>203</v>
      </c>
      <c r="E213" s="1">
        <v>3507</v>
      </c>
      <c r="F213" s="39">
        <f t="shared" si="28"/>
        <v>4383.75</v>
      </c>
      <c r="G213" s="77">
        <v>0</v>
      </c>
      <c r="H213" s="1" t="s">
        <v>201</v>
      </c>
      <c r="I213" s="1" t="s">
        <v>454</v>
      </c>
      <c r="J213" s="1">
        <v>526</v>
      </c>
      <c r="K213" s="56">
        <f t="shared" si="29"/>
        <v>658</v>
      </c>
      <c r="L213" s="1">
        <f t="shared" si="30"/>
        <v>4033</v>
      </c>
      <c r="M213" s="1">
        <v>3368</v>
      </c>
    </row>
    <row r="214" spans="1:12" s="1" customFormat="1" ht="12.75">
      <c r="A214" s="1">
        <v>5</v>
      </c>
      <c r="B214" s="1">
        <v>77521</v>
      </c>
      <c r="C214" s="1" t="s">
        <v>439</v>
      </c>
      <c r="D214" s="1" t="s">
        <v>203</v>
      </c>
      <c r="E214" s="1">
        <v>3507</v>
      </c>
      <c r="F214" s="39">
        <f t="shared" si="28"/>
        <v>4383.75</v>
      </c>
      <c r="G214" s="77">
        <v>0</v>
      </c>
      <c r="H214" s="1" t="s">
        <v>201</v>
      </c>
      <c r="I214" s="1" t="s">
        <v>454</v>
      </c>
      <c r="J214" s="1">
        <v>526</v>
      </c>
      <c r="K214" s="56">
        <f t="shared" si="29"/>
        <v>658</v>
      </c>
      <c r="L214" s="1">
        <f t="shared" si="30"/>
        <v>4033</v>
      </c>
    </row>
    <row r="215" spans="1:13" s="1" customFormat="1" ht="12.75">
      <c r="A215" s="1">
        <v>6</v>
      </c>
      <c r="B215" s="1">
        <v>543</v>
      </c>
      <c r="C215" s="1" t="s">
        <v>376</v>
      </c>
      <c r="D215" s="1" t="s">
        <v>266</v>
      </c>
      <c r="E215" s="1">
        <v>3371</v>
      </c>
      <c r="F215" s="39">
        <f t="shared" si="28"/>
        <v>4213.75</v>
      </c>
      <c r="G215" s="77">
        <v>0</v>
      </c>
      <c r="H215" s="1" t="s">
        <v>200</v>
      </c>
      <c r="I215" s="1" t="s">
        <v>454</v>
      </c>
      <c r="J215" s="1">
        <v>506</v>
      </c>
      <c r="K215" s="56">
        <f t="shared" si="29"/>
        <v>632</v>
      </c>
      <c r="L215" s="1">
        <f t="shared" si="30"/>
        <v>3877</v>
      </c>
      <c r="M215" s="1">
        <v>2721</v>
      </c>
    </row>
    <row r="216" spans="1:12" s="1" customFormat="1" ht="12.75">
      <c r="A216" s="1">
        <v>7</v>
      </c>
      <c r="B216" s="1">
        <v>63</v>
      </c>
      <c r="C216" s="1" t="s">
        <v>377</v>
      </c>
      <c r="D216" s="1" t="s">
        <v>209</v>
      </c>
      <c r="E216" s="1">
        <v>1099</v>
      </c>
      <c r="F216" s="39">
        <f t="shared" si="28"/>
        <v>1373.75</v>
      </c>
      <c r="G216" s="77">
        <v>0</v>
      </c>
      <c r="H216" s="1" t="s">
        <v>200</v>
      </c>
      <c r="I216" s="1" t="s">
        <v>454</v>
      </c>
      <c r="J216" s="1">
        <v>165</v>
      </c>
      <c r="K216" s="56">
        <f t="shared" si="29"/>
        <v>206</v>
      </c>
      <c r="L216" s="1">
        <f t="shared" si="30"/>
        <v>1264</v>
      </c>
    </row>
    <row r="217" spans="1:13" s="1" customFormat="1" ht="12.75">
      <c r="A217" s="1">
        <v>8</v>
      </c>
      <c r="B217" s="1">
        <v>38</v>
      </c>
      <c r="C217" s="1" t="s">
        <v>378</v>
      </c>
      <c r="D217" s="1" t="s">
        <v>272</v>
      </c>
      <c r="E217" s="1">
        <v>2138</v>
      </c>
      <c r="F217" s="39">
        <f t="shared" si="28"/>
        <v>2672.5</v>
      </c>
      <c r="G217" s="77">
        <v>0</v>
      </c>
      <c r="H217" s="1" t="s">
        <v>201</v>
      </c>
      <c r="I217" s="1" t="s">
        <v>454</v>
      </c>
      <c r="J217" s="1">
        <v>321</v>
      </c>
      <c r="K217" s="56">
        <f t="shared" si="29"/>
        <v>401</v>
      </c>
      <c r="L217" s="1">
        <f t="shared" si="30"/>
        <v>2459</v>
      </c>
      <c r="M217" s="1">
        <v>1744</v>
      </c>
    </row>
    <row r="218" spans="1:13" s="1" customFormat="1" ht="12.75">
      <c r="A218" s="1">
        <v>9</v>
      </c>
      <c r="B218" s="1">
        <v>190</v>
      </c>
      <c r="C218" s="1" t="s">
        <v>379</v>
      </c>
      <c r="D218" s="1" t="s">
        <v>272</v>
      </c>
      <c r="E218" s="1">
        <v>2138</v>
      </c>
      <c r="F218" s="39">
        <f t="shared" si="28"/>
        <v>2672.5</v>
      </c>
      <c r="G218" s="77">
        <v>0</v>
      </c>
      <c r="H218" s="1" t="s">
        <v>201</v>
      </c>
      <c r="I218" s="1" t="s">
        <v>454</v>
      </c>
      <c r="J218" s="1">
        <v>321</v>
      </c>
      <c r="K218" s="56">
        <f t="shared" si="29"/>
        <v>401</v>
      </c>
      <c r="L218" s="1">
        <f t="shared" si="30"/>
        <v>2459</v>
      </c>
      <c r="M218" s="1">
        <v>1960</v>
      </c>
    </row>
    <row r="219" spans="1:11" s="18" customFormat="1" ht="12.75">
      <c r="A219" s="59"/>
      <c r="B219" s="59"/>
      <c r="C219" s="59"/>
      <c r="D219" s="59"/>
      <c r="E219" s="60">
        <f>SUM(E211:E218)</f>
        <v>22774</v>
      </c>
      <c r="F219" s="65">
        <f>SUM(F211:F218)</f>
        <v>28467.5</v>
      </c>
      <c r="G219" s="67"/>
      <c r="H219" s="59"/>
      <c r="I219" s="59"/>
      <c r="K219" s="58">
        <f t="shared" si="29"/>
        <v>4270</v>
      </c>
    </row>
    <row r="220" spans="1:9" ht="12.75">
      <c r="A220" s="142" t="s">
        <v>380</v>
      </c>
      <c r="B220" s="142"/>
      <c r="C220" s="142"/>
      <c r="D220" s="142"/>
      <c r="E220" s="142"/>
      <c r="F220" s="142"/>
      <c r="G220" s="142"/>
      <c r="H220" s="142"/>
      <c r="I220" s="142"/>
    </row>
    <row r="221" spans="1:13" s="1" customFormat="1" ht="12.75">
      <c r="A221" s="1">
        <v>9</v>
      </c>
      <c r="B221" s="1">
        <v>86</v>
      </c>
      <c r="C221" s="1" t="s">
        <v>381</v>
      </c>
      <c r="D221" s="1" t="s">
        <v>382</v>
      </c>
      <c r="E221" s="1">
        <v>1860</v>
      </c>
      <c r="F221" s="39">
        <f>SUM(E221*1.25)</f>
        <v>2325</v>
      </c>
      <c r="G221" s="77">
        <v>0</v>
      </c>
      <c r="H221" s="1" t="s">
        <v>200</v>
      </c>
      <c r="I221" s="1" t="s">
        <v>454</v>
      </c>
      <c r="J221" s="1">
        <v>279</v>
      </c>
      <c r="K221" s="56">
        <f>ROUND(0.15*F221,0)</f>
        <v>349</v>
      </c>
      <c r="L221" s="1">
        <f>SUM(E221+J221)</f>
        <v>2139</v>
      </c>
      <c r="M221" s="1">
        <v>1528</v>
      </c>
    </row>
    <row r="222" spans="1:11" s="18" customFormat="1" ht="12.75">
      <c r="A222" s="59"/>
      <c r="B222" s="59"/>
      <c r="C222" s="59"/>
      <c r="D222" s="59"/>
      <c r="E222" s="59">
        <v>1860</v>
      </c>
      <c r="F222" s="65">
        <v>2325</v>
      </c>
      <c r="G222" s="67"/>
      <c r="H222" s="59"/>
      <c r="I222" s="59"/>
      <c r="K222" s="58"/>
    </row>
    <row r="223" spans="1:9" ht="12.75">
      <c r="A223" s="142" t="s">
        <v>449</v>
      </c>
      <c r="B223" s="142"/>
      <c r="C223" s="142"/>
      <c r="D223" s="142"/>
      <c r="E223" s="142"/>
      <c r="F223" s="142"/>
      <c r="G223" s="142"/>
      <c r="H223" s="142"/>
      <c r="I223" s="142"/>
    </row>
    <row r="224" spans="1:13" s="1" customFormat="1" ht="12.75">
      <c r="A224" s="1">
        <v>10</v>
      </c>
      <c r="B224" s="1">
        <v>148</v>
      </c>
      <c r="C224" s="1" t="s">
        <v>383</v>
      </c>
      <c r="D224" s="1" t="s">
        <v>203</v>
      </c>
      <c r="E224" s="1">
        <v>3507</v>
      </c>
      <c r="F224" s="39">
        <f aca="true" t="shared" si="31" ref="F224:F231">SUM(E224*1.25)</f>
        <v>4383.75</v>
      </c>
      <c r="G224" s="77">
        <v>0</v>
      </c>
      <c r="H224" s="1" t="s">
        <v>200</v>
      </c>
      <c r="I224" s="1" t="s">
        <v>454</v>
      </c>
      <c r="J224" s="1">
        <v>526</v>
      </c>
      <c r="K224" s="56">
        <f aca="true" t="shared" si="32" ref="K224:K232">ROUND(0.15*F224,0)</f>
        <v>658</v>
      </c>
      <c r="L224" s="1">
        <f aca="true" t="shared" si="33" ref="L224:L231">SUM(E224+J224)</f>
        <v>4033</v>
      </c>
      <c r="M224" s="1">
        <v>2838</v>
      </c>
    </row>
    <row r="225" spans="1:13" s="1" customFormat="1" ht="12.75">
      <c r="A225" s="1">
        <v>11</v>
      </c>
      <c r="B225" s="1">
        <v>61</v>
      </c>
      <c r="C225" s="1" t="s">
        <v>384</v>
      </c>
      <c r="D225" s="1" t="s">
        <v>266</v>
      </c>
      <c r="E225" s="1">
        <v>3371</v>
      </c>
      <c r="F225" s="39">
        <f t="shared" si="31"/>
        <v>4213.75</v>
      </c>
      <c r="G225" s="77">
        <v>0</v>
      </c>
      <c r="H225" s="1" t="s">
        <v>200</v>
      </c>
      <c r="I225" s="1" t="s">
        <v>454</v>
      </c>
      <c r="J225" s="1">
        <v>506</v>
      </c>
      <c r="K225" s="56">
        <f t="shared" si="32"/>
        <v>632</v>
      </c>
      <c r="L225" s="1">
        <f t="shared" si="33"/>
        <v>3877</v>
      </c>
      <c r="M225" s="1">
        <v>2721</v>
      </c>
    </row>
    <row r="226" spans="1:13" s="1" customFormat="1" ht="25.5">
      <c r="A226" s="1">
        <v>12</v>
      </c>
      <c r="B226" s="1">
        <v>515</v>
      </c>
      <c r="C226" s="9" t="s">
        <v>385</v>
      </c>
      <c r="D226" s="1" t="s">
        <v>266</v>
      </c>
      <c r="E226" s="1">
        <v>3371</v>
      </c>
      <c r="F226" s="39">
        <f t="shared" si="31"/>
        <v>4213.75</v>
      </c>
      <c r="G226" s="77">
        <v>0</v>
      </c>
      <c r="H226" s="1" t="s">
        <v>201</v>
      </c>
      <c r="I226" s="1" t="s">
        <v>454</v>
      </c>
      <c r="J226" s="1">
        <v>506</v>
      </c>
      <c r="K226" s="56">
        <f t="shared" si="32"/>
        <v>632</v>
      </c>
      <c r="L226" s="1">
        <f t="shared" si="33"/>
        <v>3877</v>
      </c>
      <c r="M226" s="1">
        <v>2721</v>
      </c>
    </row>
    <row r="227" spans="1:13" s="1" customFormat="1" ht="12.75">
      <c r="A227" s="1">
        <v>13</v>
      </c>
      <c r="B227" s="1">
        <v>11065</v>
      </c>
      <c r="C227" s="1" t="s">
        <v>386</v>
      </c>
      <c r="D227" s="1" t="s">
        <v>205</v>
      </c>
      <c r="E227" s="1">
        <v>3254</v>
      </c>
      <c r="F227" s="39">
        <f t="shared" si="31"/>
        <v>4067.5</v>
      </c>
      <c r="G227" s="77">
        <v>0</v>
      </c>
      <c r="H227" s="1" t="s">
        <v>200</v>
      </c>
      <c r="I227" s="1" t="s">
        <v>454</v>
      </c>
      <c r="J227" s="1">
        <v>488</v>
      </c>
      <c r="K227" s="56">
        <f t="shared" si="32"/>
        <v>610</v>
      </c>
      <c r="L227" s="1">
        <f t="shared" si="33"/>
        <v>3742</v>
      </c>
      <c r="M227" s="1">
        <v>2625</v>
      </c>
    </row>
    <row r="228" spans="1:13" s="1" customFormat="1" ht="12.75">
      <c r="A228" s="1">
        <v>14</v>
      </c>
      <c r="B228" s="1">
        <v>7</v>
      </c>
      <c r="C228" s="1" t="s">
        <v>387</v>
      </c>
      <c r="D228" s="1" t="s">
        <v>218</v>
      </c>
      <c r="E228" s="1">
        <v>2291</v>
      </c>
      <c r="F228" s="39">
        <f t="shared" si="31"/>
        <v>2863.75</v>
      </c>
      <c r="G228" s="77">
        <v>0</v>
      </c>
      <c r="H228" s="1" t="s">
        <v>200</v>
      </c>
      <c r="I228" s="1" t="s">
        <v>454</v>
      </c>
      <c r="J228" s="1">
        <v>344</v>
      </c>
      <c r="K228" s="56">
        <f t="shared" si="32"/>
        <v>430</v>
      </c>
      <c r="L228" s="1">
        <f t="shared" si="33"/>
        <v>2635</v>
      </c>
      <c r="M228" s="1">
        <v>1861</v>
      </c>
    </row>
    <row r="229" spans="1:13" s="1" customFormat="1" ht="12.75">
      <c r="A229" s="1">
        <v>15</v>
      </c>
      <c r="B229" s="1">
        <v>35</v>
      </c>
      <c r="C229" s="1" t="s">
        <v>388</v>
      </c>
      <c r="D229" s="1" t="s">
        <v>220</v>
      </c>
      <c r="E229" s="1">
        <v>2182</v>
      </c>
      <c r="F229" s="39">
        <f t="shared" si="31"/>
        <v>2727.5</v>
      </c>
      <c r="G229" s="77">
        <v>0</v>
      </c>
      <c r="H229" s="1" t="s">
        <v>200</v>
      </c>
      <c r="I229" s="1" t="s">
        <v>454</v>
      </c>
      <c r="J229" s="1">
        <v>327</v>
      </c>
      <c r="K229" s="56">
        <f t="shared" si="32"/>
        <v>409</v>
      </c>
      <c r="L229" s="1">
        <f t="shared" si="33"/>
        <v>2509</v>
      </c>
      <c r="M229" s="1">
        <v>1797</v>
      </c>
    </row>
    <row r="230" spans="1:13" s="1" customFormat="1" ht="12.75">
      <c r="A230" s="1">
        <v>16</v>
      </c>
      <c r="B230" s="1">
        <v>11005</v>
      </c>
      <c r="C230" s="1" t="s">
        <v>389</v>
      </c>
      <c r="D230" s="1" t="s">
        <v>382</v>
      </c>
      <c r="E230" s="1">
        <v>1860</v>
      </c>
      <c r="F230" s="39">
        <f t="shared" si="31"/>
        <v>2325</v>
      </c>
      <c r="G230" s="77">
        <v>0</v>
      </c>
      <c r="H230" s="1" t="s">
        <v>201</v>
      </c>
      <c r="I230" s="1" t="s">
        <v>454</v>
      </c>
      <c r="J230" s="1">
        <v>279</v>
      </c>
      <c r="K230" s="56">
        <f t="shared" si="32"/>
        <v>349</v>
      </c>
      <c r="L230" s="1">
        <f t="shared" si="33"/>
        <v>2139</v>
      </c>
      <c r="M230" s="1">
        <v>1557</v>
      </c>
    </row>
    <row r="231" spans="1:13" s="1" customFormat="1" ht="12.75">
      <c r="A231" s="1">
        <v>17</v>
      </c>
      <c r="B231" s="1">
        <v>126</v>
      </c>
      <c r="C231" s="1" t="s">
        <v>390</v>
      </c>
      <c r="D231" s="1" t="s">
        <v>209</v>
      </c>
      <c r="E231" s="1">
        <v>1983</v>
      </c>
      <c r="F231" s="39">
        <f t="shared" si="31"/>
        <v>2478.75</v>
      </c>
      <c r="G231" s="77">
        <v>0</v>
      </c>
      <c r="H231" s="1" t="s">
        <v>200</v>
      </c>
      <c r="I231" s="1" t="s">
        <v>454</v>
      </c>
      <c r="J231" s="1">
        <v>297</v>
      </c>
      <c r="K231" s="56">
        <f t="shared" si="32"/>
        <v>372</v>
      </c>
      <c r="L231" s="1">
        <f t="shared" si="33"/>
        <v>2280</v>
      </c>
      <c r="M231" s="1">
        <v>1664</v>
      </c>
    </row>
    <row r="232" spans="1:11" s="18" customFormat="1" ht="12.75">
      <c r="A232" s="59"/>
      <c r="B232" s="59"/>
      <c r="C232" s="59"/>
      <c r="D232" s="59"/>
      <c r="E232" s="60">
        <f>SUM(E224:E231)</f>
        <v>21819</v>
      </c>
      <c r="F232" s="65">
        <f>SUM(F224:F231)</f>
        <v>27273.75</v>
      </c>
      <c r="G232" s="67"/>
      <c r="H232" s="59"/>
      <c r="I232" s="59"/>
      <c r="K232" s="58">
        <f t="shared" si="32"/>
        <v>4091</v>
      </c>
    </row>
    <row r="233" spans="1:9" ht="12.75">
      <c r="A233" s="142" t="s">
        <v>450</v>
      </c>
      <c r="B233" s="142"/>
      <c r="C233" s="142"/>
      <c r="D233" s="142"/>
      <c r="E233" s="142"/>
      <c r="F233" s="142"/>
      <c r="G233" s="142"/>
      <c r="H233" s="142"/>
      <c r="I233" s="142"/>
    </row>
    <row r="234" spans="1:13" s="1" customFormat="1" ht="12.75">
      <c r="A234" s="1">
        <v>1</v>
      </c>
      <c r="B234" s="1">
        <v>35020</v>
      </c>
      <c r="C234" s="1" t="s">
        <v>391</v>
      </c>
      <c r="D234" s="1" t="s">
        <v>212</v>
      </c>
      <c r="E234" s="1">
        <v>3702</v>
      </c>
      <c r="F234" s="39">
        <f>SUM(E234*1.25)</f>
        <v>4627.5</v>
      </c>
      <c r="G234" s="77">
        <v>0</v>
      </c>
      <c r="H234" s="1" t="s">
        <v>200</v>
      </c>
      <c r="I234" s="1" t="s">
        <v>454</v>
      </c>
      <c r="J234" s="1">
        <v>555</v>
      </c>
      <c r="K234" s="56">
        <f>ROUND(0.15*F234,0)</f>
        <v>694</v>
      </c>
      <c r="L234" s="1">
        <f>SUM(E234+J234)</f>
        <v>4257</v>
      </c>
      <c r="M234" s="1">
        <v>2987</v>
      </c>
    </row>
    <row r="235" spans="1:11" s="18" customFormat="1" ht="12.75">
      <c r="A235" s="59"/>
      <c r="B235" s="59"/>
      <c r="C235" s="59"/>
      <c r="D235" s="59"/>
      <c r="E235" s="59">
        <v>3702</v>
      </c>
      <c r="F235" s="65">
        <v>4628</v>
      </c>
      <c r="G235" s="67"/>
      <c r="H235" s="59"/>
      <c r="I235" s="59"/>
      <c r="K235" s="58"/>
    </row>
    <row r="236" spans="1:9" ht="12.75">
      <c r="A236" s="142" t="s">
        <v>451</v>
      </c>
      <c r="B236" s="142"/>
      <c r="C236" s="142"/>
      <c r="D236" s="142"/>
      <c r="E236" s="142"/>
      <c r="F236" s="142"/>
      <c r="G236" s="142"/>
      <c r="H236" s="142"/>
      <c r="I236" s="142"/>
    </row>
    <row r="237" spans="1:13" s="1" customFormat="1" ht="12.75">
      <c r="A237" s="1">
        <v>2</v>
      </c>
      <c r="B237" s="1">
        <v>258</v>
      </c>
      <c r="C237" s="1" t="s">
        <v>392</v>
      </c>
      <c r="D237" s="1" t="s">
        <v>279</v>
      </c>
      <c r="E237" s="1">
        <v>2886</v>
      </c>
      <c r="F237" s="39">
        <f>SUM(E237*1.25)</f>
        <v>3607.5</v>
      </c>
      <c r="G237" s="77">
        <v>0</v>
      </c>
      <c r="H237" s="1" t="s">
        <v>200</v>
      </c>
      <c r="I237" s="1" t="s">
        <v>454</v>
      </c>
      <c r="J237" s="1">
        <v>433</v>
      </c>
      <c r="K237" s="56">
        <f aca="true" t="shared" si="34" ref="K237:K242">ROUND(0.15*F237,0)</f>
        <v>541</v>
      </c>
      <c r="L237" s="1">
        <f>SUM(E237+J237)</f>
        <v>3319</v>
      </c>
      <c r="M237" s="1">
        <v>2328</v>
      </c>
    </row>
    <row r="238" spans="1:13" s="1" customFormat="1" ht="12.75">
      <c r="A238" s="1">
        <v>3</v>
      </c>
      <c r="B238" s="1">
        <v>77026</v>
      </c>
      <c r="C238" s="1" t="s">
        <v>393</v>
      </c>
      <c r="D238" s="1" t="s">
        <v>279</v>
      </c>
      <c r="E238" s="1">
        <v>2886</v>
      </c>
      <c r="F238" s="39">
        <f>SUM(E238*1.25)</f>
        <v>3607.5</v>
      </c>
      <c r="G238" s="77">
        <v>0</v>
      </c>
      <c r="H238" s="1" t="s">
        <v>200</v>
      </c>
      <c r="I238" s="1" t="s">
        <v>454</v>
      </c>
      <c r="J238" s="1">
        <v>433</v>
      </c>
      <c r="K238" s="56">
        <f t="shared" si="34"/>
        <v>541</v>
      </c>
      <c r="L238" s="1">
        <f>SUM(E238+J238)</f>
        <v>3319</v>
      </c>
      <c r="M238" s="1">
        <v>2328</v>
      </c>
    </row>
    <row r="239" spans="1:13" s="1" customFormat="1" ht="12.75">
      <c r="A239" s="1">
        <v>4</v>
      </c>
      <c r="B239" s="1">
        <v>2091</v>
      </c>
      <c r="C239" s="1" t="s">
        <v>394</v>
      </c>
      <c r="D239" s="1" t="s">
        <v>304</v>
      </c>
      <c r="E239" s="1">
        <v>2571</v>
      </c>
      <c r="F239" s="39">
        <f>SUM(E239*1.25)</f>
        <v>3213.75</v>
      </c>
      <c r="G239" s="77">
        <v>0</v>
      </c>
      <c r="H239" s="1" t="s">
        <v>200</v>
      </c>
      <c r="I239" s="1" t="s">
        <v>454</v>
      </c>
      <c r="J239" s="1">
        <v>386</v>
      </c>
      <c r="K239" s="56">
        <f t="shared" si="34"/>
        <v>482</v>
      </c>
      <c r="L239" s="1">
        <f>SUM(E239+J239)</f>
        <v>2957</v>
      </c>
      <c r="M239" s="1">
        <v>2468</v>
      </c>
    </row>
    <row r="240" spans="1:13" s="1" customFormat="1" ht="12.75">
      <c r="A240" s="1">
        <v>5</v>
      </c>
      <c r="B240" s="1">
        <v>632</v>
      </c>
      <c r="C240" s="1" t="s">
        <v>395</v>
      </c>
      <c r="D240" s="1" t="s">
        <v>396</v>
      </c>
      <c r="E240" s="1">
        <v>2104</v>
      </c>
      <c r="F240" s="39">
        <f>SUM(E240*1.25)</f>
        <v>2630</v>
      </c>
      <c r="G240" s="77">
        <v>0</v>
      </c>
      <c r="H240" s="1" t="s">
        <v>201</v>
      </c>
      <c r="I240" s="1" t="s">
        <v>454</v>
      </c>
      <c r="J240" s="1">
        <v>316</v>
      </c>
      <c r="K240" s="56">
        <f t="shared" si="34"/>
        <v>395</v>
      </c>
      <c r="L240" s="1">
        <f>SUM(E240+J240)</f>
        <v>2420</v>
      </c>
      <c r="M240" s="1">
        <v>1718</v>
      </c>
    </row>
    <row r="241" spans="1:13" s="1" customFormat="1" ht="12.75">
      <c r="A241" s="1">
        <v>6</v>
      </c>
      <c r="B241" s="1">
        <v>579</v>
      </c>
      <c r="C241" s="1" t="s">
        <v>397</v>
      </c>
      <c r="D241" s="1" t="s">
        <v>398</v>
      </c>
      <c r="E241" s="1">
        <v>2087</v>
      </c>
      <c r="F241" s="39">
        <f>SUM(E241*1.25)</f>
        <v>2608.75</v>
      </c>
      <c r="G241" s="77">
        <v>0</v>
      </c>
      <c r="H241" s="1" t="s">
        <v>200</v>
      </c>
      <c r="I241" s="1" t="s">
        <v>454</v>
      </c>
      <c r="J241" s="1">
        <v>313</v>
      </c>
      <c r="K241" s="56">
        <f t="shared" si="34"/>
        <v>391</v>
      </c>
      <c r="L241" s="1">
        <f>SUM(E241+J241)</f>
        <v>2400</v>
      </c>
      <c r="M241" s="1">
        <v>1704</v>
      </c>
    </row>
    <row r="242" spans="1:11" s="18" customFormat="1" ht="12.75">
      <c r="A242" s="59"/>
      <c r="B242" s="59"/>
      <c r="C242" s="59"/>
      <c r="D242" s="59"/>
      <c r="E242" s="60">
        <f>SUM(E237:E241)</f>
        <v>12534</v>
      </c>
      <c r="F242" s="65">
        <f>SUM(F237:F241)</f>
        <v>15667.5</v>
      </c>
      <c r="G242" s="67"/>
      <c r="H242" s="59"/>
      <c r="I242" s="59"/>
      <c r="K242" s="58">
        <f t="shared" si="34"/>
        <v>2350</v>
      </c>
    </row>
    <row r="243" spans="1:9" ht="12.75">
      <c r="A243" s="142" t="s">
        <v>452</v>
      </c>
      <c r="B243" s="142"/>
      <c r="C243" s="142"/>
      <c r="D243" s="142"/>
      <c r="E243" s="142"/>
      <c r="F243" s="142"/>
      <c r="G243" s="142"/>
      <c r="H243" s="142"/>
      <c r="I243" s="142"/>
    </row>
    <row r="244" spans="1:12" s="1" customFormat="1" ht="12.75">
      <c r="A244" s="1">
        <v>7</v>
      </c>
      <c r="B244" s="1">
        <v>75050</v>
      </c>
      <c r="C244" s="1" t="s">
        <v>453</v>
      </c>
      <c r="D244" s="1" t="s">
        <v>279</v>
      </c>
      <c r="E244" s="1">
        <v>2525</v>
      </c>
      <c r="F244" s="39">
        <f>SUM(E244*1.25)</f>
        <v>3156.25</v>
      </c>
      <c r="G244" s="77">
        <v>0</v>
      </c>
      <c r="H244" s="1" t="s">
        <v>201</v>
      </c>
      <c r="I244" s="1" t="s">
        <v>454</v>
      </c>
      <c r="J244" s="1">
        <v>379</v>
      </c>
      <c r="K244" s="56">
        <f>ROUND(0.15*F244,0)</f>
        <v>473</v>
      </c>
      <c r="L244" s="1">
        <f>SUM(E244+J244)</f>
        <v>2904</v>
      </c>
    </row>
    <row r="245" spans="1:13" s="1" customFormat="1" ht="25.5">
      <c r="A245" s="1">
        <v>8</v>
      </c>
      <c r="B245" s="1">
        <v>537</v>
      </c>
      <c r="C245" s="9" t="s">
        <v>399</v>
      </c>
      <c r="D245" s="1" t="s">
        <v>400</v>
      </c>
      <c r="E245" s="1">
        <v>1814</v>
      </c>
      <c r="F245" s="39">
        <f>SUM(E245*1.25)</f>
        <v>2267.5</v>
      </c>
      <c r="G245" s="77">
        <v>0</v>
      </c>
      <c r="H245" s="1" t="s">
        <v>307</v>
      </c>
      <c r="I245" s="1" t="s">
        <v>454</v>
      </c>
      <c r="J245" s="1">
        <v>272</v>
      </c>
      <c r="K245" s="56">
        <f>ROUND(0.15*F245,0)</f>
        <v>340</v>
      </c>
      <c r="L245" s="1">
        <f>SUM(E245+J245)</f>
        <v>2086</v>
      </c>
      <c r="M245" s="1">
        <v>1432</v>
      </c>
    </row>
    <row r="246" spans="5:6" ht="12.75">
      <c r="E246" s="36">
        <f>SUM(E244:E245)</f>
        <v>4339</v>
      </c>
      <c r="F246" s="63">
        <f>SUM(F244:F245)</f>
        <v>5423.75</v>
      </c>
    </row>
    <row r="247" spans="1:11" s="90" customFormat="1" ht="12.75">
      <c r="A247" s="146" t="s">
        <v>457</v>
      </c>
      <c r="B247" s="146"/>
      <c r="C247" s="146"/>
      <c r="D247" s="146"/>
      <c r="E247" s="146"/>
      <c r="F247" s="146"/>
      <c r="G247" s="146"/>
      <c r="H247" s="146"/>
      <c r="I247" s="146"/>
      <c r="J247" s="146"/>
      <c r="K247" s="89"/>
    </row>
    <row r="248" spans="1:13" ht="12.75">
      <c r="A248" s="132" t="s">
        <v>458</v>
      </c>
      <c r="B248" s="132"/>
      <c r="C248" s="132"/>
      <c r="D248" s="132"/>
      <c r="E248" s="132"/>
      <c r="F248" s="132"/>
      <c r="G248" s="132"/>
      <c r="H248" s="132"/>
      <c r="I248" s="132"/>
      <c r="J248" s="132"/>
      <c r="K248" s="132"/>
      <c r="L248" s="132"/>
      <c r="M248" s="132"/>
    </row>
    <row r="249" spans="1:13" s="3" customFormat="1" ht="12.75">
      <c r="A249" s="138" t="s">
        <v>456</v>
      </c>
      <c r="B249" s="3" t="s">
        <v>409</v>
      </c>
      <c r="C249" s="135" t="s">
        <v>405</v>
      </c>
      <c r="D249" s="3" t="s">
        <v>195</v>
      </c>
      <c r="E249" s="133" t="s">
        <v>406</v>
      </c>
      <c r="F249" s="37"/>
      <c r="G249" s="75" t="s">
        <v>411</v>
      </c>
      <c r="H249" s="3" t="s">
        <v>196</v>
      </c>
      <c r="I249" s="133" t="s">
        <v>197</v>
      </c>
      <c r="J249" s="138" t="s">
        <v>760</v>
      </c>
      <c r="K249" s="34"/>
      <c r="L249" s="131" t="s">
        <v>413</v>
      </c>
      <c r="M249" s="131" t="s">
        <v>403</v>
      </c>
    </row>
    <row r="250" spans="1:13" s="4" customFormat="1" ht="12.75">
      <c r="A250" s="139"/>
      <c r="B250" s="4" t="s">
        <v>410</v>
      </c>
      <c r="C250" s="136"/>
      <c r="D250" s="4" t="s">
        <v>198</v>
      </c>
      <c r="E250" s="134"/>
      <c r="F250" s="38"/>
      <c r="G250" s="76" t="s">
        <v>412</v>
      </c>
      <c r="H250" s="4" t="s">
        <v>199</v>
      </c>
      <c r="I250" s="134"/>
      <c r="J250" s="139"/>
      <c r="K250" s="35"/>
      <c r="L250" s="131"/>
      <c r="M250" s="131"/>
    </row>
    <row r="251" spans="1:13" s="1" customFormat="1" ht="12.75">
      <c r="A251" s="1">
        <v>1</v>
      </c>
      <c r="B251" s="1">
        <v>417</v>
      </c>
      <c r="C251" s="1" t="s">
        <v>459</v>
      </c>
      <c r="D251" s="1" t="s">
        <v>304</v>
      </c>
      <c r="E251" s="1">
        <v>2571</v>
      </c>
      <c r="F251" s="39">
        <f>SUM(E251*1.25)</f>
        <v>3213.75</v>
      </c>
      <c r="G251" s="77">
        <v>0</v>
      </c>
      <c r="H251" s="1" t="s">
        <v>200</v>
      </c>
      <c r="I251" s="1" t="s">
        <v>454</v>
      </c>
      <c r="J251" s="1">
        <v>386</v>
      </c>
      <c r="K251" s="56">
        <f>ROUND(0.15*F251,0)</f>
        <v>482</v>
      </c>
      <c r="L251" s="1">
        <f>SUM(J251:J251,E251)</f>
        <v>2957</v>
      </c>
      <c r="M251" s="1">
        <v>2087</v>
      </c>
    </row>
    <row r="252" spans="1:13" s="1" customFormat="1" ht="12.75">
      <c r="A252" s="1">
        <v>2</v>
      </c>
      <c r="B252" s="1">
        <v>405</v>
      </c>
      <c r="C252" s="1" t="s">
        <v>460</v>
      </c>
      <c r="D252" s="1" t="s">
        <v>461</v>
      </c>
      <c r="E252" s="1">
        <v>2007</v>
      </c>
      <c r="F252" s="39">
        <f>SUM(E252*1.25)</f>
        <v>2508.75</v>
      </c>
      <c r="G252" s="77">
        <v>0</v>
      </c>
      <c r="I252" s="1" t="s">
        <v>454</v>
      </c>
      <c r="J252" s="1">
        <v>301</v>
      </c>
      <c r="K252" s="56">
        <f>ROUND(0.15*F252,0)</f>
        <v>376</v>
      </c>
      <c r="L252" s="1">
        <f>SUM(J252:J252,E252)</f>
        <v>2308</v>
      </c>
      <c r="M252" s="1">
        <v>1661</v>
      </c>
    </row>
    <row r="253" spans="1:13" s="1" customFormat="1" ht="12.75">
      <c r="A253" s="1">
        <v>3</v>
      </c>
      <c r="B253" s="1">
        <v>11062</v>
      </c>
      <c r="C253" s="1" t="s">
        <v>462</v>
      </c>
      <c r="D253" s="1" t="s">
        <v>463</v>
      </c>
      <c r="E253" s="1">
        <v>1916</v>
      </c>
      <c r="F253" s="39">
        <f>SUM(E253*1.25)</f>
        <v>2395</v>
      </c>
      <c r="G253" s="77">
        <v>0</v>
      </c>
      <c r="I253" s="1" t="s">
        <v>454</v>
      </c>
      <c r="J253" s="1">
        <v>287</v>
      </c>
      <c r="K253" s="56">
        <f>ROUND(0.15*F253,0)</f>
        <v>359</v>
      </c>
      <c r="L253" s="1">
        <f>SUM(J253:J253,E253)</f>
        <v>2203</v>
      </c>
      <c r="M253" s="1">
        <v>1582</v>
      </c>
    </row>
    <row r="254" spans="1:13" s="1" customFormat="1" ht="12.75">
      <c r="A254" s="1">
        <v>4</v>
      </c>
      <c r="B254" s="1">
        <v>419</v>
      </c>
      <c r="C254" s="1" t="s">
        <v>464</v>
      </c>
      <c r="D254" s="1" t="s">
        <v>465</v>
      </c>
      <c r="E254" s="1">
        <v>1834</v>
      </c>
      <c r="F254" s="39">
        <f>SUM(E254*1.25)</f>
        <v>2292.5</v>
      </c>
      <c r="G254" s="77">
        <v>0</v>
      </c>
      <c r="I254" s="1" t="s">
        <v>454</v>
      </c>
      <c r="J254" s="1">
        <v>275</v>
      </c>
      <c r="K254" s="56">
        <f>ROUND(0.15*F254,0)</f>
        <v>344</v>
      </c>
      <c r="L254" s="1">
        <f>SUM(J254:J254,E254)</f>
        <v>2109</v>
      </c>
      <c r="M254" s="1">
        <v>1536</v>
      </c>
    </row>
    <row r="255" spans="5:11" ht="12.75">
      <c r="E255" s="36">
        <f>SUM(E251:E254)</f>
        <v>8328</v>
      </c>
      <c r="F255" s="63">
        <f>SUM(F251:F254)</f>
        <v>10410</v>
      </c>
      <c r="K255" s="68">
        <f>ROUND(0.15*F255,0)</f>
        <v>1562</v>
      </c>
    </row>
    <row r="256" spans="1:13" ht="12.75">
      <c r="A256" s="10" t="s">
        <v>466</v>
      </c>
      <c r="B256" s="10"/>
      <c r="C256" s="10"/>
      <c r="D256" s="10"/>
      <c r="E256" s="10"/>
      <c r="F256" s="41"/>
      <c r="G256" s="80"/>
      <c r="H256" s="10"/>
      <c r="I256" s="10"/>
      <c r="J256" s="10"/>
      <c r="K256" s="10"/>
      <c r="L256" s="10"/>
      <c r="M256" s="10"/>
    </row>
    <row r="257" spans="1:13" ht="12.75">
      <c r="A257" s="11" t="s">
        <v>467</v>
      </c>
      <c r="B257" s="11"/>
      <c r="C257" s="11"/>
      <c r="D257" s="11"/>
      <c r="E257" s="11"/>
      <c r="F257" s="42"/>
      <c r="G257" s="81"/>
      <c r="H257" s="11"/>
      <c r="I257" s="11"/>
      <c r="J257" s="11"/>
      <c r="K257" s="11"/>
      <c r="L257" s="11"/>
      <c r="M257" s="11"/>
    </row>
    <row r="258" spans="1:13" s="3" customFormat="1" ht="12.75">
      <c r="A258" s="138" t="s">
        <v>456</v>
      </c>
      <c r="B258" s="3" t="s">
        <v>409</v>
      </c>
      <c r="C258" s="135" t="s">
        <v>405</v>
      </c>
      <c r="D258" s="3" t="s">
        <v>195</v>
      </c>
      <c r="E258" s="133" t="s">
        <v>406</v>
      </c>
      <c r="F258" s="37"/>
      <c r="G258" s="75" t="s">
        <v>411</v>
      </c>
      <c r="H258" s="3" t="s">
        <v>196</v>
      </c>
      <c r="I258" s="133" t="s">
        <v>197</v>
      </c>
      <c r="J258" s="138" t="s">
        <v>760</v>
      </c>
      <c r="K258" s="34"/>
      <c r="L258" s="131" t="s">
        <v>413</v>
      </c>
      <c r="M258" s="131" t="s">
        <v>403</v>
      </c>
    </row>
    <row r="259" spans="1:13" s="4" customFormat="1" ht="12.75">
      <c r="A259" s="139"/>
      <c r="B259" s="4" t="s">
        <v>410</v>
      </c>
      <c r="C259" s="136"/>
      <c r="D259" s="4" t="s">
        <v>198</v>
      </c>
      <c r="E259" s="134"/>
      <c r="F259" s="38"/>
      <c r="G259" s="76" t="s">
        <v>412</v>
      </c>
      <c r="H259" s="4" t="s">
        <v>199</v>
      </c>
      <c r="I259" s="134"/>
      <c r="J259" s="139"/>
      <c r="K259" s="35"/>
      <c r="L259" s="131"/>
      <c r="M259" s="131"/>
    </row>
    <row r="260" spans="1:13" s="1" customFormat="1" ht="12.75">
      <c r="A260" s="1">
        <v>1</v>
      </c>
      <c r="B260" s="1">
        <v>8010</v>
      </c>
      <c r="C260" s="1" t="s">
        <v>468</v>
      </c>
      <c r="D260" s="1" t="s">
        <v>469</v>
      </c>
      <c r="E260" s="1">
        <v>1834</v>
      </c>
      <c r="F260" s="39">
        <f>SUM(E260*1.25)</f>
        <v>2292.5</v>
      </c>
      <c r="G260" s="77">
        <v>0</v>
      </c>
      <c r="H260" s="1" t="s">
        <v>201</v>
      </c>
      <c r="I260" s="1" t="s">
        <v>454</v>
      </c>
      <c r="J260" s="1">
        <v>275</v>
      </c>
      <c r="K260" s="56">
        <f aca="true" t="shared" si="35" ref="K260:K265">ROUND(0.15*F260,0)</f>
        <v>344</v>
      </c>
      <c r="L260" s="1">
        <f>SUM(J261,J260,E260)</f>
        <v>2568</v>
      </c>
      <c r="M260" s="1">
        <v>1670</v>
      </c>
    </row>
    <row r="261" spans="6:11" s="1" customFormat="1" ht="12.75">
      <c r="F261" s="39"/>
      <c r="G261" s="77"/>
      <c r="I261" s="1" t="s">
        <v>470</v>
      </c>
      <c r="J261" s="1">
        <v>459</v>
      </c>
      <c r="K261" s="56">
        <f t="shared" si="35"/>
        <v>0</v>
      </c>
    </row>
    <row r="262" spans="1:13" s="1" customFormat="1" ht="12.75">
      <c r="A262" s="1">
        <v>2</v>
      </c>
      <c r="B262" s="1">
        <v>8014</v>
      </c>
      <c r="C262" s="1" t="s">
        <v>471</v>
      </c>
      <c r="D262" s="1" t="s">
        <v>472</v>
      </c>
      <c r="E262" s="1">
        <v>1834</v>
      </c>
      <c r="F262" s="39">
        <f>SUM(E262*1.25)</f>
        <v>2292.5</v>
      </c>
      <c r="G262" s="77">
        <v>0</v>
      </c>
      <c r="H262" s="1" t="s">
        <v>201</v>
      </c>
      <c r="I262" s="1" t="s">
        <v>454</v>
      </c>
      <c r="J262" s="1">
        <v>275</v>
      </c>
      <c r="K262" s="56">
        <f t="shared" si="35"/>
        <v>344</v>
      </c>
      <c r="L262" s="1">
        <f>SUM(J263,J262,E262)</f>
        <v>2568</v>
      </c>
      <c r="M262" s="1">
        <v>1649</v>
      </c>
    </row>
    <row r="263" spans="6:11" s="1" customFormat="1" ht="12.75">
      <c r="F263" s="39"/>
      <c r="G263" s="77"/>
      <c r="I263" s="1" t="s">
        <v>470</v>
      </c>
      <c r="J263" s="1">
        <v>459</v>
      </c>
      <c r="K263" s="56">
        <f t="shared" si="35"/>
        <v>0</v>
      </c>
    </row>
    <row r="264" spans="1:12" s="1" customFormat="1" ht="12.75">
      <c r="A264" s="1">
        <v>3</v>
      </c>
      <c r="B264" s="1">
        <v>8025</v>
      </c>
      <c r="C264" s="1" t="s">
        <v>473</v>
      </c>
      <c r="D264" s="1" t="s">
        <v>474</v>
      </c>
      <c r="E264" s="1">
        <v>1511</v>
      </c>
      <c r="F264" s="39">
        <f>SUM(E264*1.25)</f>
        <v>1888.75</v>
      </c>
      <c r="G264" s="77">
        <v>0</v>
      </c>
      <c r="H264" s="1" t="s">
        <v>201</v>
      </c>
      <c r="I264" s="1" t="s">
        <v>454</v>
      </c>
      <c r="J264" s="1">
        <v>227</v>
      </c>
      <c r="K264" s="56">
        <f t="shared" si="35"/>
        <v>283</v>
      </c>
      <c r="L264" s="1">
        <f>SUM(J264:J264,E264)</f>
        <v>1738</v>
      </c>
    </row>
    <row r="265" spans="1:13" s="1" customFormat="1" ht="12.75">
      <c r="A265" s="1">
        <v>4</v>
      </c>
      <c r="B265" s="1">
        <v>8021</v>
      </c>
      <c r="C265" s="1" t="s">
        <v>475</v>
      </c>
      <c r="D265" s="1" t="s">
        <v>476</v>
      </c>
      <c r="E265" s="1">
        <v>1774</v>
      </c>
      <c r="F265" s="39">
        <f>SUM(E265*1.25)</f>
        <v>2217.5</v>
      </c>
      <c r="G265" s="77">
        <v>0</v>
      </c>
      <c r="I265" s="1" t="s">
        <v>454</v>
      </c>
      <c r="J265" s="1">
        <v>266</v>
      </c>
      <c r="K265" s="56">
        <f t="shared" si="35"/>
        <v>333</v>
      </c>
      <c r="L265" s="1">
        <f>SUM(J265:J265,E265)</f>
        <v>2040</v>
      </c>
      <c r="M265" s="1">
        <v>1475</v>
      </c>
    </row>
    <row r="266" spans="5:6" ht="12.75">
      <c r="E266" s="36">
        <f>SUM(E260:E265)</f>
        <v>6953</v>
      </c>
      <c r="F266" s="63">
        <f>SUM(F260:F265)</f>
        <v>8691.25</v>
      </c>
    </row>
    <row r="267" spans="1:13" ht="12.75">
      <c r="A267" s="132" t="s">
        <v>380</v>
      </c>
      <c r="B267" s="132"/>
      <c r="C267" s="132"/>
      <c r="D267" s="132"/>
      <c r="E267" s="132"/>
      <c r="F267" s="132"/>
      <c r="G267" s="132"/>
      <c r="H267" s="132"/>
      <c r="I267" s="132"/>
      <c r="J267" s="132"/>
      <c r="K267" s="132"/>
      <c r="L267" s="132"/>
      <c r="M267" s="132"/>
    </row>
    <row r="268" spans="1:13" s="1" customFormat="1" ht="12.75">
      <c r="A268" s="1">
        <v>5</v>
      </c>
      <c r="B268" s="1">
        <v>8008</v>
      </c>
      <c r="C268" s="1" t="s">
        <v>477</v>
      </c>
      <c r="D268" s="1" t="s">
        <v>469</v>
      </c>
      <c r="E268" s="1">
        <v>1834</v>
      </c>
      <c r="F268" s="39">
        <f>SUM(E268*1.25)</f>
        <v>2292.5</v>
      </c>
      <c r="G268" s="77">
        <v>0</v>
      </c>
      <c r="H268" s="1" t="s">
        <v>201</v>
      </c>
      <c r="I268" s="1" t="s">
        <v>454</v>
      </c>
      <c r="J268" s="1">
        <v>275</v>
      </c>
      <c r="K268" s="56">
        <f>ROUND(0.15*F268,0)</f>
        <v>344</v>
      </c>
      <c r="L268" s="1">
        <f>SUM(J268:J268,E268)</f>
        <v>2109</v>
      </c>
      <c r="M268" s="1">
        <v>1509</v>
      </c>
    </row>
    <row r="269" spans="5:6" ht="12.75">
      <c r="E269" s="69">
        <v>1834</v>
      </c>
      <c r="F269" s="63">
        <v>2293</v>
      </c>
    </row>
    <row r="270" spans="1:13" ht="12.75">
      <c r="A270" s="132" t="s">
        <v>478</v>
      </c>
      <c r="B270" s="132"/>
      <c r="C270" s="132"/>
      <c r="D270" s="132"/>
      <c r="E270" s="132"/>
      <c r="F270" s="132"/>
      <c r="G270" s="132"/>
      <c r="H270" s="132"/>
      <c r="I270" s="132"/>
      <c r="J270" s="132"/>
      <c r="K270" s="132"/>
      <c r="L270" s="132"/>
      <c r="M270" s="132"/>
    </row>
    <row r="271" spans="1:9" ht="12.75">
      <c r="A271" s="132" t="s">
        <v>479</v>
      </c>
      <c r="B271" s="132"/>
      <c r="C271" s="132"/>
      <c r="D271" s="132"/>
      <c r="E271" s="132"/>
      <c r="F271" s="132"/>
      <c r="G271" s="132"/>
      <c r="H271" s="132"/>
      <c r="I271" s="132"/>
    </row>
    <row r="272" spans="1:13" s="3" customFormat="1" ht="12.75">
      <c r="A272" s="138" t="s">
        <v>456</v>
      </c>
      <c r="B272" s="3" t="s">
        <v>409</v>
      </c>
      <c r="C272" s="135" t="s">
        <v>405</v>
      </c>
      <c r="D272" s="3" t="s">
        <v>195</v>
      </c>
      <c r="E272" s="133" t="s">
        <v>406</v>
      </c>
      <c r="F272" s="37"/>
      <c r="G272" s="75" t="s">
        <v>411</v>
      </c>
      <c r="H272" s="3" t="s">
        <v>196</v>
      </c>
      <c r="I272" s="133" t="s">
        <v>197</v>
      </c>
      <c r="J272" s="138" t="s">
        <v>760</v>
      </c>
      <c r="K272" s="34"/>
      <c r="L272" s="131" t="s">
        <v>413</v>
      </c>
      <c r="M272" s="131" t="s">
        <v>403</v>
      </c>
    </row>
    <row r="273" spans="1:13" s="4" customFormat="1" ht="12.75">
      <c r="A273" s="139"/>
      <c r="B273" s="4" t="s">
        <v>410</v>
      </c>
      <c r="C273" s="136"/>
      <c r="D273" s="4" t="s">
        <v>198</v>
      </c>
      <c r="E273" s="134"/>
      <c r="F273" s="38"/>
      <c r="G273" s="76" t="s">
        <v>412</v>
      </c>
      <c r="H273" s="4" t="s">
        <v>199</v>
      </c>
      <c r="I273" s="134"/>
      <c r="J273" s="139"/>
      <c r="K273" s="35"/>
      <c r="L273" s="131"/>
      <c r="M273" s="131"/>
    </row>
    <row r="274" spans="1:13" s="1" customFormat="1" ht="12.75">
      <c r="A274" s="1">
        <v>1</v>
      </c>
      <c r="B274" s="1">
        <v>7032</v>
      </c>
      <c r="C274" s="1" t="s">
        <v>480</v>
      </c>
      <c r="D274" s="1" t="s">
        <v>279</v>
      </c>
      <c r="E274" s="1">
        <v>2886</v>
      </c>
      <c r="F274" s="39">
        <f>SUM(E274*1.25)</f>
        <v>3607.5</v>
      </c>
      <c r="G274" s="77">
        <v>0</v>
      </c>
      <c r="H274" s="1" t="s">
        <v>200</v>
      </c>
      <c r="I274" s="1" t="s">
        <v>454</v>
      </c>
      <c r="J274" s="1">
        <v>433</v>
      </c>
      <c r="K274" s="56">
        <f aca="true" t="shared" si="36" ref="K274:K287">ROUND(0.15*F274,0)</f>
        <v>541</v>
      </c>
      <c r="L274" s="1">
        <f>SUM(J274,E274)</f>
        <v>3319</v>
      </c>
      <c r="M274" s="1">
        <v>2329</v>
      </c>
    </row>
    <row r="275" spans="1:12" s="1" customFormat="1" ht="12.75">
      <c r="A275" s="1">
        <v>2</v>
      </c>
      <c r="B275" s="1">
        <v>60037</v>
      </c>
      <c r="C275" s="1" t="s">
        <v>481</v>
      </c>
      <c r="D275" s="1" t="s">
        <v>304</v>
      </c>
      <c r="E275" s="1">
        <v>2271</v>
      </c>
      <c r="F275" s="39">
        <f>SUM(E275*1.25)</f>
        <v>2838.75</v>
      </c>
      <c r="G275" s="77">
        <v>0</v>
      </c>
      <c r="H275" s="1" t="s">
        <v>200</v>
      </c>
      <c r="I275" s="1" t="s">
        <v>454</v>
      </c>
      <c r="J275" s="1">
        <v>341</v>
      </c>
      <c r="K275" s="56">
        <f t="shared" si="36"/>
        <v>426</v>
      </c>
      <c r="L275" s="1">
        <f>SUM(J275,E275)</f>
        <v>2612</v>
      </c>
    </row>
    <row r="276" spans="1:13" s="1" customFormat="1" ht="12.75">
      <c r="A276" s="1">
        <v>3</v>
      </c>
      <c r="B276" s="1">
        <v>7033</v>
      </c>
      <c r="C276" s="1" t="s">
        <v>482</v>
      </c>
      <c r="D276" s="1" t="s">
        <v>483</v>
      </c>
      <c r="E276" s="1">
        <v>1948</v>
      </c>
      <c r="F276" s="39">
        <f>SUM(E276*1.25)</f>
        <v>2435</v>
      </c>
      <c r="G276" s="77">
        <v>0</v>
      </c>
      <c r="H276" s="1" t="s">
        <v>201</v>
      </c>
      <c r="I276" s="1" t="s">
        <v>454</v>
      </c>
      <c r="J276" s="1">
        <v>292</v>
      </c>
      <c r="K276" s="56">
        <f t="shared" si="36"/>
        <v>365</v>
      </c>
      <c r="L276" s="1">
        <f>SUM(J276,E276)</f>
        <v>2240</v>
      </c>
      <c r="M276" s="1">
        <v>1598</v>
      </c>
    </row>
    <row r="277" spans="1:13" s="1" customFormat="1" ht="12.75">
      <c r="A277" s="1">
        <v>4</v>
      </c>
      <c r="B277" s="1">
        <v>7080</v>
      </c>
      <c r="C277" s="1" t="s">
        <v>484</v>
      </c>
      <c r="D277" s="1" t="s">
        <v>485</v>
      </c>
      <c r="E277" s="1">
        <v>1727</v>
      </c>
      <c r="F277" s="39">
        <f>SUM(E277*1.25)</f>
        <v>2158.75</v>
      </c>
      <c r="G277" s="77">
        <v>0</v>
      </c>
      <c r="I277" s="1" t="s">
        <v>454</v>
      </c>
      <c r="J277" s="1">
        <v>259</v>
      </c>
      <c r="K277" s="56">
        <f t="shared" si="36"/>
        <v>324</v>
      </c>
      <c r="L277" s="1">
        <f>SUM(J278,J277,E277)</f>
        <v>2418</v>
      </c>
      <c r="M277" s="1">
        <v>1698</v>
      </c>
    </row>
    <row r="278" spans="6:11" s="1" customFormat="1" ht="12.75">
      <c r="F278" s="39"/>
      <c r="G278" s="77"/>
      <c r="I278" s="1" t="s">
        <v>470</v>
      </c>
      <c r="J278" s="1">
        <v>432</v>
      </c>
      <c r="K278" s="56">
        <f t="shared" si="36"/>
        <v>0</v>
      </c>
    </row>
    <row r="279" spans="1:13" s="1" customFormat="1" ht="12.75">
      <c r="A279" s="1">
        <v>5</v>
      </c>
      <c r="B279" s="1">
        <v>7087</v>
      </c>
      <c r="C279" s="1" t="s">
        <v>486</v>
      </c>
      <c r="D279" s="1" t="s">
        <v>485</v>
      </c>
      <c r="E279" s="1">
        <v>1727</v>
      </c>
      <c r="F279" s="39">
        <f>SUM(E279*1.25)</f>
        <v>2158.75</v>
      </c>
      <c r="G279" s="77">
        <v>0</v>
      </c>
      <c r="I279" s="1" t="s">
        <v>454</v>
      </c>
      <c r="J279" s="1">
        <v>259</v>
      </c>
      <c r="K279" s="56">
        <f t="shared" si="36"/>
        <v>324</v>
      </c>
      <c r="L279" s="1">
        <f>SUM(J279,J280,E279)</f>
        <v>2418</v>
      </c>
      <c r="M279" s="1">
        <v>1698</v>
      </c>
    </row>
    <row r="280" spans="6:11" s="1" customFormat="1" ht="12.75">
      <c r="F280" s="39"/>
      <c r="G280" s="77"/>
      <c r="I280" s="1" t="s">
        <v>470</v>
      </c>
      <c r="J280" s="1">
        <v>432</v>
      </c>
      <c r="K280" s="56">
        <f t="shared" si="36"/>
        <v>0</v>
      </c>
    </row>
    <row r="281" spans="1:13" s="1" customFormat="1" ht="12.75">
      <c r="A281" s="1">
        <v>6</v>
      </c>
      <c r="B281" s="1">
        <v>7035</v>
      </c>
      <c r="C281" s="1" t="s">
        <v>487</v>
      </c>
      <c r="D281" s="1" t="s">
        <v>398</v>
      </c>
      <c r="E281" s="1">
        <v>2087</v>
      </c>
      <c r="F281" s="39">
        <f aca="true" t="shared" si="37" ref="F281:F286">SUM(E281*1.25)</f>
        <v>2608.75</v>
      </c>
      <c r="G281" s="77">
        <v>0</v>
      </c>
      <c r="I281" s="1" t="s">
        <v>454</v>
      </c>
      <c r="J281" s="1">
        <v>313</v>
      </c>
      <c r="K281" s="56">
        <f t="shared" si="36"/>
        <v>391</v>
      </c>
      <c r="L281" s="1">
        <f aca="true" t="shared" si="38" ref="L281:L286">SUM(J281,E281)</f>
        <v>2400</v>
      </c>
      <c r="M281" s="1">
        <v>1736</v>
      </c>
    </row>
    <row r="282" spans="1:13" s="1" customFormat="1" ht="12.75">
      <c r="A282" s="1">
        <v>7</v>
      </c>
      <c r="B282" s="1">
        <v>7034</v>
      </c>
      <c r="C282" s="1" t="s">
        <v>488</v>
      </c>
      <c r="D282" s="1" t="s">
        <v>461</v>
      </c>
      <c r="E282" s="1">
        <v>2007</v>
      </c>
      <c r="F282" s="39">
        <f t="shared" si="37"/>
        <v>2508.75</v>
      </c>
      <c r="G282" s="77">
        <v>0</v>
      </c>
      <c r="I282" s="1" t="s">
        <v>454</v>
      </c>
      <c r="J282" s="1">
        <v>301</v>
      </c>
      <c r="K282" s="56">
        <f t="shared" si="36"/>
        <v>376</v>
      </c>
      <c r="L282" s="1">
        <f t="shared" si="38"/>
        <v>2308</v>
      </c>
      <c r="M282" s="1">
        <v>1652</v>
      </c>
    </row>
    <row r="283" spans="1:13" s="1" customFormat="1" ht="12.75">
      <c r="A283" s="1">
        <v>8</v>
      </c>
      <c r="B283" s="1">
        <v>7083</v>
      </c>
      <c r="C283" s="1" t="s">
        <v>489</v>
      </c>
      <c r="D283" s="1" t="s">
        <v>461</v>
      </c>
      <c r="E283" s="1">
        <v>2007</v>
      </c>
      <c r="F283" s="39">
        <f t="shared" si="37"/>
        <v>2508.75</v>
      </c>
      <c r="G283" s="77">
        <v>0</v>
      </c>
      <c r="I283" s="1" t="s">
        <v>454</v>
      </c>
      <c r="J283" s="1">
        <v>301</v>
      </c>
      <c r="K283" s="56">
        <f t="shared" si="36"/>
        <v>376</v>
      </c>
      <c r="L283" s="1">
        <f t="shared" si="38"/>
        <v>2308</v>
      </c>
      <c r="M283" s="1">
        <v>1652</v>
      </c>
    </row>
    <row r="284" spans="1:13" s="1" customFormat="1" ht="12.75">
      <c r="A284" s="1">
        <v>9</v>
      </c>
      <c r="B284" s="1">
        <v>7036</v>
      </c>
      <c r="C284" s="1" t="s">
        <v>490</v>
      </c>
      <c r="D284" s="1" t="s">
        <v>491</v>
      </c>
      <c r="E284" s="1">
        <v>1798</v>
      </c>
      <c r="F284" s="39">
        <f t="shared" si="37"/>
        <v>2247.5</v>
      </c>
      <c r="G284" s="77">
        <v>0</v>
      </c>
      <c r="I284" s="1" t="s">
        <v>454</v>
      </c>
      <c r="J284" s="1">
        <v>270</v>
      </c>
      <c r="K284" s="56">
        <f t="shared" si="36"/>
        <v>337</v>
      </c>
      <c r="L284" s="1">
        <f t="shared" si="38"/>
        <v>2068</v>
      </c>
      <c r="M284" s="1">
        <v>1484</v>
      </c>
    </row>
    <row r="285" spans="1:13" s="1" customFormat="1" ht="12.75">
      <c r="A285" s="1">
        <v>10</v>
      </c>
      <c r="B285" s="1">
        <v>7073</v>
      </c>
      <c r="C285" s="1" t="s">
        <v>492</v>
      </c>
      <c r="D285" s="1" t="s">
        <v>491</v>
      </c>
      <c r="E285" s="1">
        <v>1798</v>
      </c>
      <c r="F285" s="39">
        <f t="shared" si="37"/>
        <v>2247.5</v>
      </c>
      <c r="G285" s="77">
        <v>0</v>
      </c>
      <c r="I285" s="1" t="s">
        <v>454</v>
      </c>
      <c r="J285" s="1">
        <v>270</v>
      </c>
      <c r="K285" s="56">
        <f t="shared" si="36"/>
        <v>337</v>
      </c>
      <c r="L285" s="1">
        <f t="shared" si="38"/>
        <v>2068</v>
      </c>
      <c r="M285" s="1">
        <v>1484</v>
      </c>
    </row>
    <row r="286" spans="1:13" s="1" customFormat="1" ht="12.75">
      <c r="A286" s="1">
        <v>11</v>
      </c>
      <c r="B286" s="1">
        <v>7086</v>
      </c>
      <c r="C286" s="1" t="s">
        <v>493</v>
      </c>
      <c r="D286" s="1" t="s">
        <v>494</v>
      </c>
      <c r="E286" s="1">
        <v>1727</v>
      </c>
      <c r="F286" s="39">
        <f t="shared" si="37"/>
        <v>2158.75</v>
      </c>
      <c r="G286" s="77">
        <v>0</v>
      </c>
      <c r="I286" s="1" t="s">
        <v>454</v>
      </c>
      <c r="J286" s="1">
        <v>259</v>
      </c>
      <c r="K286" s="56">
        <f t="shared" si="36"/>
        <v>324</v>
      </c>
      <c r="L286" s="1">
        <f t="shared" si="38"/>
        <v>1986</v>
      </c>
      <c r="M286" s="1">
        <v>1458</v>
      </c>
    </row>
    <row r="287" spans="1:11" s="18" customFormat="1" ht="12.75">
      <c r="A287" s="59"/>
      <c r="B287" s="59"/>
      <c r="C287" s="59"/>
      <c r="D287" s="59"/>
      <c r="E287" s="60">
        <f>SUM(E274:E286)</f>
        <v>21983</v>
      </c>
      <c r="F287" s="65">
        <f>SUM(F274:F286)</f>
        <v>27478.75</v>
      </c>
      <c r="G287" s="67"/>
      <c r="H287" s="59"/>
      <c r="I287" s="59"/>
      <c r="K287" s="58">
        <f t="shared" si="36"/>
        <v>4122</v>
      </c>
    </row>
    <row r="288" spans="1:9" ht="12.75">
      <c r="A288" s="142" t="s">
        <v>495</v>
      </c>
      <c r="B288" s="142"/>
      <c r="C288" s="142"/>
      <c r="D288" s="142"/>
      <c r="E288" s="142"/>
      <c r="F288" s="142"/>
      <c r="G288" s="142"/>
      <c r="H288" s="142"/>
      <c r="I288" s="142"/>
    </row>
    <row r="289" spans="1:13" s="1" customFormat="1" ht="12.75">
      <c r="A289" s="1">
        <v>12</v>
      </c>
      <c r="B289" s="1">
        <v>161</v>
      </c>
      <c r="C289" s="1" t="s">
        <v>496</v>
      </c>
      <c r="D289" s="1" t="s">
        <v>497</v>
      </c>
      <c r="E289" s="1">
        <v>1847</v>
      </c>
      <c r="F289" s="39">
        <f>SUM(E289*1.25)</f>
        <v>2308.75</v>
      </c>
      <c r="G289" s="77">
        <v>0</v>
      </c>
      <c r="H289" s="1" t="s">
        <v>201</v>
      </c>
      <c r="I289" s="1" t="s">
        <v>454</v>
      </c>
      <c r="J289" s="1">
        <v>277</v>
      </c>
      <c r="K289" s="56">
        <f>ROUND(0.15*F289,0)</f>
        <v>346</v>
      </c>
      <c r="L289" s="1">
        <f>SUM(J289,E289)</f>
        <v>2124</v>
      </c>
      <c r="M289" s="1">
        <v>1531</v>
      </c>
    </row>
    <row r="290" spans="5:11" s="18" customFormat="1" ht="12.75">
      <c r="E290" s="69">
        <v>1847</v>
      </c>
      <c r="F290" s="70">
        <v>2309</v>
      </c>
      <c r="G290" s="82"/>
      <c r="K290" s="58"/>
    </row>
    <row r="291" spans="1:9" ht="12.75">
      <c r="A291" s="10" t="s">
        <v>498</v>
      </c>
      <c r="B291" s="10"/>
      <c r="C291" s="10"/>
      <c r="D291" s="10"/>
      <c r="E291" s="10"/>
      <c r="F291" s="41"/>
      <c r="G291" s="80"/>
      <c r="H291" s="10"/>
      <c r="I291" s="10"/>
    </row>
    <row r="292" spans="1:13" s="1" customFormat="1" ht="12.75">
      <c r="A292" s="1">
        <v>13</v>
      </c>
      <c r="B292" s="1">
        <v>7071</v>
      </c>
      <c r="C292" s="1" t="s">
        <v>499</v>
      </c>
      <c r="D292" s="1" t="s">
        <v>461</v>
      </c>
      <c r="E292" s="1">
        <v>2007</v>
      </c>
      <c r="F292" s="39">
        <f>SUM(E292*1.25)</f>
        <v>2508.75</v>
      </c>
      <c r="G292" s="77">
        <v>0</v>
      </c>
      <c r="I292" s="1" t="s">
        <v>454</v>
      </c>
      <c r="J292" s="1">
        <v>301</v>
      </c>
      <c r="K292" s="56">
        <f>ROUND(0.15*F292,0)</f>
        <v>376</v>
      </c>
      <c r="L292" s="1">
        <f>SUM(J292,E292)</f>
        <v>2308</v>
      </c>
      <c r="M292" s="1">
        <v>1652</v>
      </c>
    </row>
    <row r="293" spans="1:11" s="18" customFormat="1" ht="12.75">
      <c r="A293" s="59"/>
      <c r="B293" s="59"/>
      <c r="C293" s="59"/>
      <c r="D293" s="59"/>
      <c r="E293" s="59">
        <v>2007</v>
      </c>
      <c r="F293" s="65">
        <v>2509</v>
      </c>
      <c r="G293" s="67"/>
      <c r="H293" s="59"/>
      <c r="I293" s="59"/>
      <c r="K293" s="58"/>
    </row>
    <row r="294" spans="1:9" ht="12.75">
      <c r="A294" s="142" t="s">
        <v>500</v>
      </c>
      <c r="B294" s="142"/>
      <c r="C294" s="142"/>
      <c r="D294" s="142"/>
      <c r="E294" s="142"/>
      <c r="F294" s="142"/>
      <c r="G294" s="142"/>
      <c r="H294" s="142"/>
      <c r="I294" s="142"/>
    </row>
    <row r="295" spans="1:13" s="1" customFormat="1" ht="12.75">
      <c r="A295" s="1">
        <v>14</v>
      </c>
      <c r="B295" s="1">
        <v>7046</v>
      </c>
      <c r="C295" s="1" t="s">
        <v>501</v>
      </c>
      <c r="D295" s="1" t="s">
        <v>461</v>
      </c>
      <c r="E295" s="1">
        <v>2007</v>
      </c>
      <c r="F295" s="39">
        <f>SUM(E295*1.25)</f>
        <v>2508.75</v>
      </c>
      <c r="G295" s="77">
        <v>0</v>
      </c>
      <c r="I295" s="1" t="s">
        <v>454</v>
      </c>
      <c r="J295" s="1">
        <v>301</v>
      </c>
      <c r="K295" s="56">
        <f>ROUND(0.15*F295,0)</f>
        <v>376</v>
      </c>
      <c r="L295" s="1">
        <f>SUM(J295,E295)</f>
        <v>2308</v>
      </c>
      <c r="M295" s="1">
        <v>1652</v>
      </c>
    </row>
    <row r="296" spans="5:11" s="1" customFormat="1" ht="12.75">
      <c r="E296" s="1">
        <v>2007</v>
      </c>
      <c r="F296" s="64">
        <v>2509</v>
      </c>
      <c r="G296" s="77"/>
      <c r="K296" s="56"/>
    </row>
    <row r="297" spans="1:13" s="12" customFormat="1" ht="12.75">
      <c r="A297" s="132" t="s">
        <v>502</v>
      </c>
      <c r="B297" s="132"/>
      <c r="C297" s="132"/>
      <c r="D297" s="132"/>
      <c r="E297" s="132"/>
      <c r="F297" s="132"/>
      <c r="G297" s="132"/>
      <c r="H297" s="132"/>
      <c r="I297" s="132"/>
      <c r="J297" s="132"/>
      <c r="K297" s="132"/>
      <c r="L297" s="132"/>
      <c r="M297" s="132"/>
    </row>
    <row r="298" spans="1:13" s="3" customFormat="1" ht="12.75">
      <c r="A298" s="138" t="s">
        <v>456</v>
      </c>
      <c r="B298" s="3" t="s">
        <v>409</v>
      </c>
      <c r="C298" s="135" t="s">
        <v>405</v>
      </c>
      <c r="D298" s="3" t="s">
        <v>195</v>
      </c>
      <c r="E298" s="133" t="s">
        <v>406</v>
      </c>
      <c r="F298" s="37"/>
      <c r="G298" s="75" t="s">
        <v>411</v>
      </c>
      <c r="H298" s="3" t="s">
        <v>196</v>
      </c>
      <c r="I298" s="133" t="s">
        <v>197</v>
      </c>
      <c r="J298" s="138" t="s">
        <v>760</v>
      </c>
      <c r="K298" s="34"/>
      <c r="L298" s="131" t="s">
        <v>413</v>
      </c>
      <c r="M298" s="131" t="s">
        <v>403</v>
      </c>
    </row>
    <row r="299" spans="1:13" s="4" customFormat="1" ht="12.75">
      <c r="A299" s="139"/>
      <c r="B299" s="4" t="s">
        <v>410</v>
      </c>
      <c r="C299" s="136"/>
      <c r="D299" s="4" t="s">
        <v>198</v>
      </c>
      <c r="E299" s="134"/>
      <c r="F299" s="38"/>
      <c r="G299" s="76" t="s">
        <v>412</v>
      </c>
      <c r="H299" s="4" t="s">
        <v>199</v>
      </c>
      <c r="I299" s="134"/>
      <c r="J299" s="139"/>
      <c r="K299" s="35"/>
      <c r="L299" s="131"/>
      <c r="M299" s="131"/>
    </row>
    <row r="300" spans="1:13" s="1" customFormat="1" ht="12.75">
      <c r="A300" s="1">
        <v>1</v>
      </c>
      <c r="B300" s="1">
        <v>5013</v>
      </c>
      <c r="C300" s="1" t="s">
        <v>503</v>
      </c>
      <c r="D300" s="1" t="s">
        <v>461</v>
      </c>
      <c r="E300" s="1">
        <v>2007</v>
      </c>
      <c r="F300" s="39">
        <f>SUM(E300*1.25)</f>
        <v>2508.75</v>
      </c>
      <c r="G300" s="77">
        <v>0</v>
      </c>
      <c r="I300" s="1" t="s">
        <v>454</v>
      </c>
      <c r="J300" s="1">
        <v>301</v>
      </c>
      <c r="K300" s="56">
        <f>ROUND(0.15*F300,0)</f>
        <v>376</v>
      </c>
      <c r="L300" s="1">
        <f>SUM(J300,E300)</f>
        <v>2308</v>
      </c>
      <c r="M300" s="1">
        <v>1776</v>
      </c>
    </row>
    <row r="301" spans="1:13" s="1" customFormat="1" ht="12.75">
      <c r="A301" s="1">
        <v>2</v>
      </c>
      <c r="B301" s="1">
        <v>5026</v>
      </c>
      <c r="C301" s="1" t="s">
        <v>504</v>
      </c>
      <c r="D301" s="1" t="s">
        <v>505</v>
      </c>
      <c r="E301" s="1">
        <v>1727</v>
      </c>
      <c r="F301" s="39">
        <f>SUM(E301*1.25)</f>
        <v>2158.75</v>
      </c>
      <c r="G301" s="77">
        <v>0</v>
      </c>
      <c r="I301" s="1" t="s">
        <v>454</v>
      </c>
      <c r="J301" s="1">
        <v>259</v>
      </c>
      <c r="K301" s="56">
        <f>ROUND(0.15*F301,0)</f>
        <v>324</v>
      </c>
      <c r="L301" s="1">
        <f>SUM(J301,E301)</f>
        <v>1986</v>
      </c>
      <c r="M301" s="1">
        <v>1427</v>
      </c>
    </row>
    <row r="302" spans="1:13" s="25" customFormat="1" ht="12.75">
      <c r="A302" s="23">
        <v>3</v>
      </c>
      <c r="B302" s="23">
        <v>5016</v>
      </c>
      <c r="C302" s="24" t="s">
        <v>506</v>
      </c>
      <c r="D302" s="24" t="s">
        <v>759</v>
      </c>
      <c r="E302" s="23">
        <v>1872</v>
      </c>
      <c r="F302" s="43">
        <f>SUM(E302*1.25)</f>
        <v>2340</v>
      </c>
      <c r="G302" s="77"/>
      <c r="H302" s="23" t="s">
        <v>201</v>
      </c>
      <c r="I302" s="23" t="s">
        <v>454</v>
      </c>
      <c r="J302" s="23">
        <v>281</v>
      </c>
      <c r="K302" s="56">
        <f>ROUND(0.15*F302,0)</f>
        <v>351</v>
      </c>
      <c r="L302" s="23">
        <v>2153</v>
      </c>
      <c r="M302" s="23">
        <v>1539</v>
      </c>
    </row>
    <row r="303" spans="5:6" ht="12.75">
      <c r="E303" s="71">
        <f>SUM(E300:E302)</f>
        <v>5606</v>
      </c>
      <c r="F303" s="63">
        <f>SUM(F300:F302)</f>
        <v>7007.5</v>
      </c>
    </row>
    <row r="304" spans="1:12" ht="12.75">
      <c r="A304" s="132" t="s">
        <v>515</v>
      </c>
      <c r="B304" s="132"/>
      <c r="C304" s="132"/>
      <c r="D304" s="132"/>
      <c r="E304" s="132"/>
      <c r="F304" s="132"/>
      <c r="G304" s="132"/>
      <c r="H304" s="132"/>
      <c r="I304" s="132"/>
      <c r="J304" s="132"/>
      <c r="K304" s="132"/>
      <c r="L304" s="132"/>
    </row>
    <row r="305" spans="1:13" s="3" customFormat="1" ht="12.75">
      <c r="A305" s="138" t="s">
        <v>456</v>
      </c>
      <c r="B305" s="3" t="s">
        <v>409</v>
      </c>
      <c r="C305" s="135" t="s">
        <v>405</v>
      </c>
      <c r="D305" s="3" t="s">
        <v>195</v>
      </c>
      <c r="E305" s="133" t="s">
        <v>406</v>
      </c>
      <c r="F305" s="37"/>
      <c r="G305" s="75" t="s">
        <v>411</v>
      </c>
      <c r="H305" s="3" t="s">
        <v>196</v>
      </c>
      <c r="I305" s="133" t="s">
        <v>197</v>
      </c>
      <c r="J305" s="138" t="s">
        <v>760</v>
      </c>
      <c r="K305" s="34"/>
      <c r="L305" s="131" t="s">
        <v>413</v>
      </c>
      <c r="M305" s="131" t="s">
        <v>403</v>
      </c>
    </row>
    <row r="306" spans="1:13" s="4" customFormat="1" ht="12.75">
      <c r="A306" s="139"/>
      <c r="B306" s="4" t="s">
        <v>410</v>
      </c>
      <c r="C306" s="136"/>
      <c r="D306" s="4" t="s">
        <v>198</v>
      </c>
      <c r="E306" s="134"/>
      <c r="F306" s="38"/>
      <c r="G306" s="76" t="s">
        <v>412</v>
      </c>
      <c r="H306" s="4" t="s">
        <v>199</v>
      </c>
      <c r="I306" s="134"/>
      <c r="J306" s="139"/>
      <c r="K306" s="35"/>
      <c r="L306" s="131"/>
      <c r="M306" s="131"/>
    </row>
    <row r="307" spans="1:13" ht="12.75">
      <c r="A307" s="1">
        <v>1</v>
      </c>
      <c r="B307" s="1">
        <v>3034</v>
      </c>
      <c r="C307" s="1" t="s">
        <v>507</v>
      </c>
      <c r="D307" s="1" t="s">
        <v>304</v>
      </c>
      <c r="E307" s="1">
        <v>2571</v>
      </c>
      <c r="F307" s="39">
        <f>SUM(E307*1.25)</f>
        <v>3213.75</v>
      </c>
      <c r="G307" s="77">
        <v>0</v>
      </c>
      <c r="H307" s="1" t="s">
        <v>200</v>
      </c>
      <c r="I307" s="1" t="s">
        <v>454</v>
      </c>
      <c r="J307" s="1">
        <v>386</v>
      </c>
      <c r="K307" s="56">
        <f>ROUND(0.15*F307,0)</f>
        <v>482</v>
      </c>
      <c r="L307" s="1">
        <f>SUM(J307:J307,E307)</f>
        <v>2957</v>
      </c>
      <c r="M307" s="1">
        <v>2078</v>
      </c>
    </row>
    <row r="308" spans="1:13" ht="12.75">
      <c r="A308" s="59"/>
      <c r="B308" s="59"/>
      <c r="C308" s="59"/>
      <c r="D308" s="59"/>
      <c r="E308" s="59">
        <v>2571</v>
      </c>
      <c r="F308" s="65">
        <v>3214</v>
      </c>
      <c r="G308" s="67"/>
      <c r="H308" s="59"/>
      <c r="I308" s="59"/>
      <c r="J308" s="18"/>
      <c r="K308" s="58"/>
      <c r="L308" s="18"/>
      <c r="M308" s="18"/>
    </row>
    <row r="309" spans="1:9" ht="12.75">
      <c r="A309" s="142" t="s">
        <v>508</v>
      </c>
      <c r="B309" s="142"/>
      <c r="C309" s="142"/>
      <c r="D309" s="142"/>
      <c r="E309" s="142"/>
      <c r="F309" s="142"/>
      <c r="G309" s="142"/>
      <c r="H309" s="142"/>
      <c r="I309" s="142"/>
    </row>
    <row r="310" spans="1:13" ht="12.75">
      <c r="A310" s="1">
        <v>1</v>
      </c>
      <c r="B310" s="1">
        <v>801</v>
      </c>
      <c r="C310" s="1" t="s">
        <v>509</v>
      </c>
      <c r="D310" s="1" t="s">
        <v>279</v>
      </c>
      <c r="E310" s="1">
        <v>2886</v>
      </c>
      <c r="F310" s="39">
        <f>SUM(E310*1.25)</f>
        <v>3607.5</v>
      </c>
      <c r="G310" s="77">
        <v>0</v>
      </c>
      <c r="H310" s="1" t="s">
        <v>200</v>
      </c>
      <c r="I310" s="1" t="s">
        <v>454</v>
      </c>
      <c r="J310" s="1">
        <v>433</v>
      </c>
      <c r="K310" s="56">
        <f>ROUND(0.15*F310,0)</f>
        <v>541</v>
      </c>
      <c r="L310" s="1">
        <f>SUM(J310:J310,E310)</f>
        <v>3319</v>
      </c>
      <c r="M310" s="1">
        <v>2329</v>
      </c>
    </row>
    <row r="311" spans="1:13" ht="12.75">
      <c r="A311" s="1">
        <v>2</v>
      </c>
      <c r="B311" s="1">
        <v>4314</v>
      </c>
      <c r="C311" s="1" t="s">
        <v>510</v>
      </c>
      <c r="D311" s="1" t="s">
        <v>398</v>
      </c>
      <c r="E311" s="1">
        <v>2087</v>
      </c>
      <c r="F311" s="39">
        <f>SUM(E311*1.25)</f>
        <v>2608.75</v>
      </c>
      <c r="G311" s="77">
        <v>0</v>
      </c>
      <c r="H311" s="1"/>
      <c r="I311" s="1" t="s">
        <v>454</v>
      </c>
      <c r="J311" s="1">
        <v>313</v>
      </c>
      <c r="K311" s="56">
        <f>ROUND(0.15*F311,0)</f>
        <v>391</v>
      </c>
      <c r="L311" s="1">
        <f>SUM(J311:J311,E311)</f>
        <v>2400</v>
      </c>
      <c r="M311" s="1">
        <v>1704</v>
      </c>
    </row>
    <row r="312" spans="1:13" ht="12.75">
      <c r="A312" s="59"/>
      <c r="B312" s="59"/>
      <c r="C312" s="59"/>
      <c r="D312" s="59"/>
      <c r="E312" s="60">
        <f>SUM(E310:E311)</f>
        <v>4973</v>
      </c>
      <c r="F312" s="65">
        <f>SUM(F310:F311)</f>
        <v>6216.25</v>
      </c>
      <c r="G312" s="67"/>
      <c r="H312" s="59"/>
      <c r="I312" s="59"/>
      <c r="J312" s="18"/>
      <c r="K312" s="58"/>
      <c r="L312" s="18"/>
      <c r="M312" s="18"/>
    </row>
    <row r="313" spans="1:9" ht="12.75">
      <c r="A313" s="142" t="s">
        <v>511</v>
      </c>
      <c r="B313" s="142"/>
      <c r="C313" s="142"/>
      <c r="D313" s="142"/>
      <c r="E313" s="142"/>
      <c r="F313" s="142"/>
      <c r="G313" s="142"/>
      <c r="H313" s="142"/>
      <c r="I313" s="142"/>
    </row>
    <row r="314" spans="1:13" ht="12.75">
      <c r="A314" s="1">
        <v>1</v>
      </c>
      <c r="B314" s="1">
        <v>3086</v>
      </c>
      <c r="C314" s="1" t="s">
        <v>512</v>
      </c>
      <c r="D314" s="1" t="s">
        <v>461</v>
      </c>
      <c r="E314" s="1">
        <v>2007</v>
      </c>
      <c r="F314" s="39">
        <f>SUM(E314*1.25)</f>
        <v>2508.75</v>
      </c>
      <c r="G314" s="77">
        <v>0</v>
      </c>
      <c r="H314" s="1"/>
      <c r="I314" s="1" t="s">
        <v>454</v>
      </c>
      <c r="J314" s="1">
        <v>301</v>
      </c>
      <c r="K314" s="56">
        <f>ROUND(0.15*F314,0)</f>
        <v>376</v>
      </c>
      <c r="L314" s="1">
        <f>SUM(J314:J314,E314)</f>
        <v>2308</v>
      </c>
      <c r="M314" s="1">
        <v>1642</v>
      </c>
    </row>
    <row r="315" spans="1:13" ht="12.75">
      <c r="A315" s="59"/>
      <c r="B315" s="59"/>
      <c r="C315" s="59"/>
      <c r="D315" s="59"/>
      <c r="E315" s="59">
        <v>2007</v>
      </c>
      <c r="F315" s="65">
        <v>2509</v>
      </c>
      <c r="G315" s="67"/>
      <c r="H315" s="59"/>
      <c r="I315" s="59"/>
      <c r="J315" s="18"/>
      <c r="K315" s="58"/>
      <c r="L315" s="18"/>
      <c r="M315" s="18"/>
    </row>
    <row r="316" spans="1:9" ht="12.75">
      <c r="A316" s="142" t="s">
        <v>513</v>
      </c>
      <c r="B316" s="142"/>
      <c r="C316" s="142"/>
      <c r="D316" s="142"/>
      <c r="E316" s="142"/>
      <c r="F316" s="142"/>
      <c r="G316" s="142"/>
      <c r="H316" s="142"/>
      <c r="I316" s="142"/>
    </row>
    <row r="317" spans="1:13" ht="12.75">
      <c r="A317" s="1">
        <v>1</v>
      </c>
      <c r="B317" s="1">
        <v>77004</v>
      </c>
      <c r="C317" s="1" t="s">
        <v>439</v>
      </c>
      <c r="D317" s="1" t="s">
        <v>514</v>
      </c>
      <c r="E317" s="1">
        <v>1770</v>
      </c>
      <c r="F317" s="39">
        <f>SUM(E317*1.25)</f>
        <v>2212.5</v>
      </c>
      <c r="G317" s="77">
        <v>0</v>
      </c>
      <c r="H317" s="1" t="s">
        <v>201</v>
      </c>
      <c r="I317" s="1" t="s">
        <v>454</v>
      </c>
      <c r="J317" s="1">
        <v>266</v>
      </c>
      <c r="K317" s="56">
        <f>ROUND(0.15*F317,0)</f>
        <v>332</v>
      </c>
      <c r="L317" s="1">
        <f>SUM(J317:J317,E317)</f>
        <v>2036</v>
      </c>
      <c r="M317" s="1"/>
    </row>
    <row r="318" spans="5:6" ht="12.75">
      <c r="E318" s="69">
        <v>1770</v>
      </c>
      <c r="F318" s="63">
        <v>2213</v>
      </c>
    </row>
    <row r="319" spans="1:13" ht="12.75">
      <c r="A319" s="132" t="s">
        <v>516</v>
      </c>
      <c r="B319" s="132"/>
      <c r="C319" s="132"/>
      <c r="D319" s="132"/>
      <c r="E319" s="132"/>
      <c r="F319" s="132"/>
      <c r="G319" s="132"/>
      <c r="H319" s="132"/>
      <c r="I319" s="132"/>
      <c r="J319" s="132"/>
      <c r="K319" s="132"/>
      <c r="L319" s="132"/>
      <c r="M319" s="132"/>
    </row>
    <row r="320" spans="1:13" s="3" customFormat="1" ht="12.75">
      <c r="A320" s="138" t="s">
        <v>456</v>
      </c>
      <c r="B320" s="3" t="s">
        <v>409</v>
      </c>
      <c r="C320" s="138" t="s">
        <v>405</v>
      </c>
      <c r="D320" s="3" t="s">
        <v>195</v>
      </c>
      <c r="E320" s="133" t="s">
        <v>406</v>
      </c>
      <c r="F320" s="37"/>
      <c r="G320" s="75" t="s">
        <v>411</v>
      </c>
      <c r="H320" s="3" t="s">
        <v>196</v>
      </c>
      <c r="I320" s="133" t="s">
        <v>197</v>
      </c>
      <c r="J320" s="138" t="s">
        <v>760</v>
      </c>
      <c r="K320" s="34"/>
      <c r="L320" s="131" t="s">
        <v>413</v>
      </c>
      <c r="M320" s="131" t="s">
        <v>403</v>
      </c>
    </row>
    <row r="321" spans="1:13" s="4" customFormat="1" ht="12.75">
      <c r="A321" s="139"/>
      <c r="B321" s="4" t="s">
        <v>410</v>
      </c>
      <c r="C321" s="139"/>
      <c r="D321" s="4" t="s">
        <v>198</v>
      </c>
      <c r="E321" s="134"/>
      <c r="F321" s="38"/>
      <c r="G321" s="76" t="s">
        <v>412</v>
      </c>
      <c r="H321" s="4" t="s">
        <v>199</v>
      </c>
      <c r="I321" s="134"/>
      <c r="J321" s="139"/>
      <c r="K321" s="35"/>
      <c r="L321" s="131"/>
      <c r="M321" s="131"/>
    </row>
    <row r="322" spans="1:13" s="1" customFormat="1" ht="12.75">
      <c r="A322" s="1">
        <v>1</v>
      </c>
      <c r="B322" s="1">
        <v>742</v>
      </c>
      <c r="C322" s="1" t="s">
        <v>517</v>
      </c>
      <c r="D322" s="1" t="s">
        <v>518</v>
      </c>
      <c r="E322" s="1">
        <v>2571</v>
      </c>
      <c r="F322" s="39">
        <f>SUM(E322*1.25)</f>
        <v>3213.75</v>
      </c>
      <c r="G322" s="77">
        <v>0</v>
      </c>
      <c r="H322" s="1" t="s">
        <v>200</v>
      </c>
      <c r="I322" s="1" t="s">
        <v>454</v>
      </c>
      <c r="J322" s="1">
        <v>386</v>
      </c>
      <c r="K322" s="56">
        <f>ROUND(0.15*F322,0)</f>
        <v>482</v>
      </c>
      <c r="L322" s="13">
        <v>2957</v>
      </c>
      <c r="M322" s="1">
        <v>2077</v>
      </c>
    </row>
    <row r="323" spans="1:12" s="1" customFormat="1" ht="12.75">
      <c r="A323" s="1">
        <v>2</v>
      </c>
      <c r="B323" s="1">
        <v>77048</v>
      </c>
      <c r="C323" s="1" t="s">
        <v>519</v>
      </c>
      <c r="D323" s="1" t="s">
        <v>483</v>
      </c>
      <c r="E323" s="1">
        <v>1948</v>
      </c>
      <c r="F323" s="39">
        <f>SUM(E323*1.25)</f>
        <v>2435</v>
      </c>
      <c r="G323" s="77">
        <v>0</v>
      </c>
      <c r="H323" s="1" t="s">
        <v>201</v>
      </c>
      <c r="I323" s="1" t="s">
        <v>454</v>
      </c>
      <c r="J323" s="1">
        <v>292</v>
      </c>
      <c r="K323" s="56">
        <f>ROUND(0.15*F323,0)</f>
        <v>365</v>
      </c>
      <c r="L323" s="13">
        <v>2240</v>
      </c>
    </row>
    <row r="324" spans="5:12" ht="12.75">
      <c r="E324" s="36">
        <f>SUM(E322:E323)</f>
        <v>4519</v>
      </c>
      <c r="F324" s="63">
        <f>SUM(F322:F323)</f>
        <v>5648.75</v>
      </c>
      <c r="L324" s="14"/>
    </row>
    <row r="325" spans="1:13" ht="12.75">
      <c r="A325" s="132" t="s">
        <v>520</v>
      </c>
      <c r="B325" s="132"/>
      <c r="C325" s="132"/>
      <c r="D325" s="132"/>
      <c r="E325" s="132"/>
      <c r="F325" s="132"/>
      <c r="G325" s="132"/>
      <c r="H325" s="132"/>
      <c r="I325" s="132"/>
      <c r="J325" s="132"/>
      <c r="K325" s="132"/>
      <c r="L325" s="132"/>
      <c r="M325" s="132"/>
    </row>
    <row r="326" spans="1:13" s="3" customFormat="1" ht="12.75">
      <c r="A326" s="138" t="s">
        <v>456</v>
      </c>
      <c r="B326" s="3" t="s">
        <v>409</v>
      </c>
      <c r="C326" s="138" t="s">
        <v>405</v>
      </c>
      <c r="D326" s="3" t="s">
        <v>195</v>
      </c>
      <c r="E326" s="133" t="s">
        <v>406</v>
      </c>
      <c r="F326" s="37"/>
      <c r="G326" s="75" t="s">
        <v>411</v>
      </c>
      <c r="H326" s="3" t="s">
        <v>196</v>
      </c>
      <c r="I326" s="133" t="s">
        <v>197</v>
      </c>
      <c r="J326" s="138" t="s">
        <v>760</v>
      </c>
      <c r="K326" s="34"/>
      <c r="L326" s="131" t="s">
        <v>413</v>
      </c>
      <c r="M326" s="131" t="s">
        <v>403</v>
      </c>
    </row>
    <row r="327" spans="1:13" s="4" customFormat="1" ht="12.75">
      <c r="A327" s="139"/>
      <c r="B327" s="4" t="s">
        <v>410</v>
      </c>
      <c r="C327" s="139"/>
      <c r="D327" s="4" t="s">
        <v>198</v>
      </c>
      <c r="E327" s="134"/>
      <c r="F327" s="38"/>
      <c r="G327" s="76" t="s">
        <v>412</v>
      </c>
      <c r="H327" s="4" t="s">
        <v>199</v>
      </c>
      <c r="I327" s="134"/>
      <c r="J327" s="139"/>
      <c r="K327" s="35"/>
      <c r="L327" s="131"/>
      <c r="M327" s="131"/>
    </row>
    <row r="328" spans="1:13" s="1" customFormat="1" ht="12.75">
      <c r="A328" s="1">
        <v>1</v>
      </c>
      <c r="B328" s="1">
        <v>4092</v>
      </c>
      <c r="C328" s="1" t="s">
        <v>521</v>
      </c>
      <c r="D328" s="1" t="s">
        <v>398</v>
      </c>
      <c r="E328" s="1">
        <v>2087</v>
      </c>
      <c r="F328" s="39">
        <f>SUM(E328*1.25)</f>
        <v>2608.75</v>
      </c>
      <c r="G328" s="77">
        <v>0</v>
      </c>
      <c r="I328" s="1" t="s">
        <v>454</v>
      </c>
      <c r="J328" s="1">
        <v>313</v>
      </c>
      <c r="K328" s="56">
        <f>ROUND(0.15*F328,0)</f>
        <v>391</v>
      </c>
      <c r="L328" s="13">
        <v>2400</v>
      </c>
      <c r="M328" s="1">
        <v>1704</v>
      </c>
    </row>
    <row r="329" spans="1:13" s="1" customFormat="1" ht="12.75">
      <c r="A329" s="1">
        <v>2</v>
      </c>
      <c r="B329" s="1">
        <v>4533</v>
      </c>
      <c r="C329" s="1" t="s">
        <v>522</v>
      </c>
      <c r="D329" s="1" t="s">
        <v>523</v>
      </c>
      <c r="E329" s="1">
        <v>1791</v>
      </c>
      <c r="F329" s="39">
        <f>SUM(E329*1.25)</f>
        <v>2238.75</v>
      </c>
      <c r="G329" s="77">
        <v>0</v>
      </c>
      <c r="I329" s="1" t="s">
        <v>454</v>
      </c>
      <c r="J329" s="1">
        <v>269</v>
      </c>
      <c r="K329" s="56">
        <f>ROUND(0.15*F329,0)</f>
        <v>336</v>
      </c>
      <c r="L329" s="13">
        <v>2060</v>
      </c>
      <c r="M329" s="1">
        <v>1488</v>
      </c>
    </row>
    <row r="330" spans="5:12" ht="12.75">
      <c r="E330" s="36">
        <f>SUM(E328:E329)</f>
        <v>3878</v>
      </c>
      <c r="F330" s="63">
        <f>SUM(F328:F329)</f>
        <v>4847.5</v>
      </c>
      <c r="L330" s="14"/>
    </row>
    <row r="331" spans="1:13" ht="12.75">
      <c r="A331" s="132" t="s">
        <v>524</v>
      </c>
      <c r="B331" s="132"/>
      <c r="C331" s="132"/>
      <c r="D331" s="132"/>
      <c r="E331" s="132"/>
      <c r="F331" s="132"/>
      <c r="G331" s="132"/>
      <c r="H331" s="132"/>
      <c r="I331" s="132"/>
      <c r="J331" s="132"/>
      <c r="K331" s="132"/>
      <c r="L331" s="132"/>
      <c r="M331" s="132"/>
    </row>
    <row r="332" spans="1:13" s="3" customFormat="1" ht="12.75">
      <c r="A332" s="138" t="s">
        <v>456</v>
      </c>
      <c r="B332" s="3" t="s">
        <v>409</v>
      </c>
      <c r="C332" s="138" t="s">
        <v>405</v>
      </c>
      <c r="D332" s="3" t="s">
        <v>195</v>
      </c>
      <c r="E332" s="133" t="s">
        <v>406</v>
      </c>
      <c r="F332" s="37"/>
      <c r="G332" s="75" t="s">
        <v>411</v>
      </c>
      <c r="H332" s="3" t="s">
        <v>196</v>
      </c>
      <c r="I332" s="133" t="s">
        <v>197</v>
      </c>
      <c r="J332" s="138" t="s">
        <v>760</v>
      </c>
      <c r="K332" s="34"/>
      <c r="L332" s="131" t="s">
        <v>413</v>
      </c>
      <c r="M332" s="131" t="s">
        <v>403</v>
      </c>
    </row>
    <row r="333" spans="1:13" s="4" customFormat="1" ht="12.75">
      <c r="A333" s="139"/>
      <c r="B333" s="4" t="s">
        <v>410</v>
      </c>
      <c r="C333" s="139"/>
      <c r="D333" s="4" t="s">
        <v>198</v>
      </c>
      <c r="E333" s="134"/>
      <c r="F333" s="38"/>
      <c r="G333" s="76" t="s">
        <v>412</v>
      </c>
      <c r="H333" s="4" t="s">
        <v>199</v>
      </c>
      <c r="I333" s="134"/>
      <c r="J333" s="139"/>
      <c r="K333" s="35"/>
      <c r="L333" s="131"/>
      <c r="M333" s="131"/>
    </row>
    <row r="334" spans="1:13" s="1" customFormat="1" ht="12.75">
      <c r="A334" s="1">
        <v>1</v>
      </c>
      <c r="B334" s="1">
        <v>4535</v>
      </c>
      <c r="C334" s="1" t="s">
        <v>525</v>
      </c>
      <c r="D334" s="1" t="s">
        <v>526</v>
      </c>
      <c r="E334" s="1">
        <v>1949</v>
      </c>
      <c r="F334" s="39">
        <f>SUM(E334*1.25)</f>
        <v>2436.25</v>
      </c>
      <c r="G334" s="77">
        <v>0</v>
      </c>
      <c r="I334" s="1" t="s">
        <v>454</v>
      </c>
      <c r="J334" s="1">
        <v>292</v>
      </c>
      <c r="K334" s="56">
        <f>ROUND(0.15*F334,0)</f>
        <v>365</v>
      </c>
      <c r="L334" s="13">
        <v>2241</v>
      </c>
      <c r="M334" s="1">
        <v>1551</v>
      </c>
    </row>
    <row r="335" spans="1:13" s="1" customFormat="1" ht="12.75">
      <c r="A335" s="1">
        <v>2</v>
      </c>
      <c r="B335" s="1">
        <v>596</v>
      </c>
      <c r="C335" s="8" t="s">
        <v>527</v>
      </c>
      <c r="D335" s="1" t="s">
        <v>463</v>
      </c>
      <c r="E335" s="1">
        <v>1916</v>
      </c>
      <c r="F335" s="39">
        <f>SUM(E335*1.25)</f>
        <v>2395</v>
      </c>
      <c r="G335" s="77">
        <v>0</v>
      </c>
      <c r="I335" s="1" t="s">
        <v>454</v>
      </c>
      <c r="J335" s="1">
        <v>287</v>
      </c>
      <c r="K335" s="56">
        <f>ROUND(0.15*F335,0)</f>
        <v>359</v>
      </c>
      <c r="L335" s="13">
        <v>2203</v>
      </c>
      <c r="M335" s="1">
        <v>1591</v>
      </c>
    </row>
    <row r="336" spans="5:12" ht="12.75">
      <c r="E336" s="36">
        <f>SUM(E334:E335)</f>
        <v>3865</v>
      </c>
      <c r="F336" s="63">
        <f>SUM(F334:F335)</f>
        <v>4831.25</v>
      </c>
      <c r="L336" s="14"/>
    </row>
    <row r="337" spans="1:13" ht="12.75">
      <c r="A337" s="132" t="s">
        <v>528</v>
      </c>
      <c r="B337" s="132"/>
      <c r="C337" s="132"/>
      <c r="D337" s="132"/>
      <c r="E337" s="132"/>
      <c r="F337" s="132"/>
      <c r="G337" s="132"/>
      <c r="H337" s="132"/>
      <c r="I337" s="132"/>
      <c r="J337" s="132"/>
      <c r="K337" s="132"/>
      <c r="L337" s="132"/>
      <c r="M337" s="132"/>
    </row>
    <row r="338" spans="1:13" s="3" customFormat="1" ht="12.75">
      <c r="A338" s="138" t="s">
        <v>456</v>
      </c>
      <c r="B338" s="3" t="s">
        <v>409</v>
      </c>
      <c r="C338" s="138" t="s">
        <v>405</v>
      </c>
      <c r="D338" s="3" t="s">
        <v>195</v>
      </c>
      <c r="E338" s="133" t="s">
        <v>406</v>
      </c>
      <c r="F338" s="37"/>
      <c r="G338" s="75" t="s">
        <v>411</v>
      </c>
      <c r="H338" s="3" t="s">
        <v>196</v>
      </c>
      <c r="I338" s="133" t="s">
        <v>197</v>
      </c>
      <c r="J338" s="138" t="s">
        <v>760</v>
      </c>
      <c r="K338" s="34"/>
      <c r="L338" s="131" t="s">
        <v>413</v>
      </c>
      <c r="M338" s="131" t="s">
        <v>403</v>
      </c>
    </row>
    <row r="339" spans="1:13" s="4" customFormat="1" ht="12.75">
      <c r="A339" s="139"/>
      <c r="B339" s="4" t="s">
        <v>410</v>
      </c>
      <c r="C339" s="139"/>
      <c r="D339" s="4" t="s">
        <v>198</v>
      </c>
      <c r="E339" s="134"/>
      <c r="F339" s="38"/>
      <c r="G339" s="76" t="s">
        <v>412</v>
      </c>
      <c r="H339" s="4" t="s">
        <v>199</v>
      </c>
      <c r="I339" s="134"/>
      <c r="J339" s="139"/>
      <c r="K339" s="35"/>
      <c r="L339" s="131"/>
      <c r="M339" s="131"/>
    </row>
    <row r="340" spans="1:13" s="1" customFormat="1" ht="12.75">
      <c r="A340" s="1">
        <v>1</v>
      </c>
      <c r="B340" s="1">
        <v>703</v>
      </c>
      <c r="C340" s="1" t="s">
        <v>529</v>
      </c>
      <c r="D340" s="1" t="s">
        <v>279</v>
      </c>
      <c r="E340" s="1">
        <v>2886</v>
      </c>
      <c r="F340" s="39">
        <f>SUM(E340*1.25)</f>
        <v>3607.5</v>
      </c>
      <c r="G340" s="77">
        <v>0</v>
      </c>
      <c r="H340" s="1" t="s">
        <v>200</v>
      </c>
      <c r="I340" s="1" t="s">
        <v>454</v>
      </c>
      <c r="J340" s="1">
        <v>433</v>
      </c>
      <c r="K340" s="56">
        <f>ROUND(0.15*F340,0)</f>
        <v>541</v>
      </c>
      <c r="L340" s="13">
        <v>3319</v>
      </c>
      <c r="M340" s="1">
        <v>2329</v>
      </c>
    </row>
    <row r="341" spans="1:13" s="1" customFormat="1" ht="12.75">
      <c r="A341" s="1">
        <v>2</v>
      </c>
      <c r="B341" s="1">
        <v>792</v>
      </c>
      <c r="C341" s="1" t="s">
        <v>530</v>
      </c>
      <c r="D341" s="1" t="s">
        <v>279</v>
      </c>
      <c r="E341" s="1">
        <v>2886</v>
      </c>
      <c r="F341" s="39">
        <f>SUM(E341*1.25)</f>
        <v>3607.5</v>
      </c>
      <c r="G341" s="77">
        <v>0</v>
      </c>
      <c r="H341" s="1" t="s">
        <v>200</v>
      </c>
      <c r="I341" s="1" t="s">
        <v>454</v>
      </c>
      <c r="J341" s="1">
        <v>433</v>
      </c>
      <c r="K341" s="56">
        <f>ROUND(0.15*F341,0)</f>
        <v>541</v>
      </c>
      <c r="L341" s="13">
        <v>3319</v>
      </c>
      <c r="M341" s="1">
        <v>2329</v>
      </c>
    </row>
    <row r="342" spans="1:13" s="1" customFormat="1" ht="12.75">
      <c r="A342" s="1">
        <v>3</v>
      </c>
      <c r="B342" s="1">
        <v>4521</v>
      </c>
      <c r="C342" s="1" t="s">
        <v>531</v>
      </c>
      <c r="D342" s="1" t="s">
        <v>532</v>
      </c>
      <c r="E342" s="1">
        <v>2777</v>
      </c>
      <c r="F342" s="39">
        <f>SUM(E342*1.25)</f>
        <v>3471.25</v>
      </c>
      <c r="G342" s="77">
        <v>0</v>
      </c>
      <c r="H342" s="1" t="s">
        <v>200</v>
      </c>
      <c r="I342" s="1" t="s">
        <v>454</v>
      </c>
      <c r="J342" s="1">
        <v>417</v>
      </c>
      <c r="K342" s="56">
        <f>ROUND(0.15*F342,0)</f>
        <v>521</v>
      </c>
      <c r="L342" s="13">
        <v>3194</v>
      </c>
      <c r="M342" s="1">
        <v>2257</v>
      </c>
    </row>
    <row r="343" spans="1:13" s="1" customFormat="1" ht="12.75">
      <c r="A343" s="1">
        <v>4</v>
      </c>
      <c r="B343" s="1">
        <v>11046</v>
      </c>
      <c r="C343" s="8" t="s">
        <v>533</v>
      </c>
      <c r="D343" s="1" t="s">
        <v>304</v>
      </c>
      <c r="E343" s="1">
        <v>2571</v>
      </c>
      <c r="F343" s="39">
        <f>SUM(E343*1.25)</f>
        <v>3213.75</v>
      </c>
      <c r="G343" s="77">
        <v>0</v>
      </c>
      <c r="H343" s="1" t="s">
        <v>200</v>
      </c>
      <c r="I343" s="1" t="s">
        <v>454</v>
      </c>
      <c r="J343" s="1">
        <v>386</v>
      </c>
      <c r="K343" s="56">
        <f>ROUND(0.15*F343,0)</f>
        <v>482</v>
      </c>
      <c r="L343" s="13">
        <v>2957</v>
      </c>
      <c r="M343" s="1">
        <v>2076</v>
      </c>
    </row>
    <row r="344" spans="5:11" ht="12.75">
      <c r="E344" s="36">
        <f>SUM(E340:E343)</f>
        <v>11120</v>
      </c>
      <c r="F344" s="63">
        <f>SUM(F340:F343)</f>
        <v>13900</v>
      </c>
      <c r="K344" s="68">
        <f>ROUND(0.15*F344,0)</f>
        <v>2085</v>
      </c>
    </row>
    <row r="345" spans="1:13" ht="12.75">
      <c r="A345" s="145" t="s">
        <v>534</v>
      </c>
      <c r="B345" s="145"/>
      <c r="C345" s="145"/>
      <c r="D345" s="145"/>
      <c r="E345" s="145"/>
      <c r="F345" s="145"/>
      <c r="G345" s="145"/>
      <c r="H345" s="145"/>
      <c r="I345" s="145"/>
      <c r="J345" s="145"/>
      <c r="K345" s="145"/>
      <c r="L345" s="145"/>
      <c r="M345" s="145"/>
    </row>
    <row r="346" spans="1:13" s="3" customFormat="1" ht="12.75">
      <c r="A346" s="138" t="s">
        <v>456</v>
      </c>
      <c r="B346" s="3" t="s">
        <v>409</v>
      </c>
      <c r="C346" s="135" t="s">
        <v>405</v>
      </c>
      <c r="D346" s="3" t="s">
        <v>195</v>
      </c>
      <c r="E346" s="133" t="s">
        <v>406</v>
      </c>
      <c r="F346" s="37"/>
      <c r="G346" s="75" t="s">
        <v>411</v>
      </c>
      <c r="H346" s="3" t="s">
        <v>196</v>
      </c>
      <c r="I346" s="133" t="s">
        <v>197</v>
      </c>
      <c r="J346" s="138" t="s">
        <v>760</v>
      </c>
      <c r="K346" s="34"/>
      <c r="L346" s="131" t="s">
        <v>413</v>
      </c>
      <c r="M346" s="131" t="s">
        <v>403</v>
      </c>
    </row>
    <row r="347" spans="1:13" s="4" customFormat="1" ht="12.75">
      <c r="A347" s="139"/>
      <c r="B347" s="4" t="s">
        <v>410</v>
      </c>
      <c r="C347" s="136"/>
      <c r="D347" s="4" t="s">
        <v>198</v>
      </c>
      <c r="E347" s="134"/>
      <c r="F347" s="38"/>
      <c r="G347" s="76" t="s">
        <v>412</v>
      </c>
      <c r="H347" s="4" t="s">
        <v>199</v>
      </c>
      <c r="I347" s="134"/>
      <c r="J347" s="139"/>
      <c r="K347" s="35"/>
      <c r="L347" s="131"/>
      <c r="M347" s="131"/>
    </row>
    <row r="348" spans="1:13" s="1" customFormat="1" ht="12.75">
      <c r="A348" s="1">
        <v>1</v>
      </c>
      <c r="B348" s="1">
        <v>4074</v>
      </c>
      <c r="C348" s="1" t="s">
        <v>535</v>
      </c>
      <c r="D348" s="1" t="s">
        <v>279</v>
      </c>
      <c r="E348" s="1">
        <v>2886</v>
      </c>
      <c r="F348" s="39">
        <f>SUM(E348*1.25)</f>
        <v>3607.5</v>
      </c>
      <c r="G348" s="77">
        <v>0</v>
      </c>
      <c r="H348" s="1" t="s">
        <v>200</v>
      </c>
      <c r="I348" s="1" t="s">
        <v>454</v>
      </c>
      <c r="J348" s="1">
        <v>433</v>
      </c>
      <c r="K348" s="56">
        <f aca="true" t="shared" si="39" ref="K348:K353">ROUND(0.15*F348,0)</f>
        <v>541</v>
      </c>
      <c r="L348" s="1">
        <f>SUM(E348+J348)</f>
        <v>3319</v>
      </c>
      <c r="M348" s="1">
        <v>2329</v>
      </c>
    </row>
    <row r="349" spans="1:13" s="1" customFormat="1" ht="12.75">
      <c r="A349" s="1">
        <v>2</v>
      </c>
      <c r="B349" s="1">
        <v>4141</v>
      </c>
      <c r="C349" s="1" t="s">
        <v>536</v>
      </c>
      <c r="D349" s="1" t="s">
        <v>279</v>
      </c>
      <c r="E349" s="1">
        <v>2886</v>
      </c>
      <c r="F349" s="39">
        <f>SUM(E349*1.25)</f>
        <v>3607.5</v>
      </c>
      <c r="G349" s="77">
        <v>0</v>
      </c>
      <c r="H349" s="1" t="s">
        <v>200</v>
      </c>
      <c r="I349" s="1" t="s">
        <v>454</v>
      </c>
      <c r="J349" s="1">
        <v>433</v>
      </c>
      <c r="K349" s="56">
        <f t="shared" si="39"/>
        <v>541</v>
      </c>
      <c r="L349" s="1">
        <f>SUM(E349+J349)</f>
        <v>3319</v>
      </c>
      <c r="M349" s="1">
        <v>2328</v>
      </c>
    </row>
    <row r="350" spans="1:13" s="1" customFormat="1" ht="12.75">
      <c r="A350" s="1">
        <v>3</v>
      </c>
      <c r="B350" s="1">
        <v>4523</v>
      </c>
      <c r="C350" s="1" t="s">
        <v>537</v>
      </c>
      <c r="D350" s="1" t="s">
        <v>538</v>
      </c>
      <c r="E350" s="1">
        <v>2099</v>
      </c>
      <c r="F350" s="39">
        <f>SUM(E350*1.25)</f>
        <v>2623.75</v>
      </c>
      <c r="G350" s="77">
        <v>0</v>
      </c>
      <c r="H350" s="1" t="s">
        <v>200</v>
      </c>
      <c r="I350" s="1" t="s">
        <v>454</v>
      </c>
      <c r="J350" s="1">
        <v>315</v>
      </c>
      <c r="K350" s="56">
        <f t="shared" si="39"/>
        <v>394</v>
      </c>
      <c r="L350" s="1">
        <f>SUM(E350+J350)</f>
        <v>2414</v>
      </c>
      <c r="M350" s="1">
        <v>1760</v>
      </c>
    </row>
    <row r="351" spans="1:13" s="1" customFormat="1" ht="12.75">
      <c r="A351" s="1">
        <v>4</v>
      </c>
      <c r="B351" s="1">
        <v>4051</v>
      </c>
      <c r="C351" s="1" t="s">
        <v>539</v>
      </c>
      <c r="D351" s="1" t="s">
        <v>540</v>
      </c>
      <c r="E351" s="1">
        <v>2451</v>
      </c>
      <c r="F351" s="39">
        <f>SUM(E351*1.25)</f>
        <v>3063.75</v>
      </c>
      <c r="G351" s="77">
        <v>0</v>
      </c>
      <c r="H351" s="1" t="s">
        <v>200</v>
      </c>
      <c r="I351" s="1" t="s">
        <v>454</v>
      </c>
      <c r="J351" s="1">
        <v>368</v>
      </c>
      <c r="K351" s="56">
        <f t="shared" si="39"/>
        <v>460</v>
      </c>
      <c r="L351" s="1">
        <f>SUM(E351+J351)</f>
        <v>2819</v>
      </c>
      <c r="M351" s="1">
        <v>1985</v>
      </c>
    </row>
    <row r="352" spans="1:13" s="1" customFormat="1" ht="12.75">
      <c r="A352" s="1">
        <v>5</v>
      </c>
      <c r="B352" s="1">
        <v>781</v>
      </c>
      <c r="C352" s="1" t="s">
        <v>541</v>
      </c>
      <c r="D352" s="1" t="s">
        <v>398</v>
      </c>
      <c r="E352" s="1">
        <v>2087</v>
      </c>
      <c r="F352" s="39">
        <f>SUM(E352*1.25)</f>
        <v>2608.75</v>
      </c>
      <c r="G352" s="77">
        <v>0</v>
      </c>
      <c r="I352" s="1" t="s">
        <v>454</v>
      </c>
      <c r="J352" s="1">
        <v>313</v>
      </c>
      <c r="K352" s="56">
        <f t="shared" si="39"/>
        <v>391</v>
      </c>
      <c r="L352" s="1">
        <f>SUM(E352+J352)</f>
        <v>2400</v>
      </c>
      <c r="M352" s="1">
        <v>1704</v>
      </c>
    </row>
    <row r="353" spans="5:11" ht="12.75">
      <c r="E353" s="36">
        <f>SUM(E348:E352)</f>
        <v>12409</v>
      </c>
      <c r="F353" s="63">
        <f>SUM(F348:F352)</f>
        <v>15511.25</v>
      </c>
      <c r="J353" t="s">
        <v>401</v>
      </c>
      <c r="K353" s="68">
        <f t="shared" si="39"/>
        <v>2327</v>
      </c>
    </row>
    <row r="354" spans="1:11" ht="12.75">
      <c r="A354" s="132" t="s">
        <v>542</v>
      </c>
      <c r="B354" s="132"/>
      <c r="C354" s="132"/>
      <c r="D354" s="132"/>
      <c r="E354" s="132"/>
      <c r="F354" s="132"/>
      <c r="G354" s="132"/>
      <c r="H354" s="132"/>
      <c r="I354" s="132"/>
      <c r="J354" s="132"/>
      <c r="K354" s="2"/>
    </row>
    <row r="356" spans="1:13" s="3" customFormat="1" ht="12.75">
      <c r="A356" s="138" t="s">
        <v>456</v>
      </c>
      <c r="B356" s="3" t="s">
        <v>409</v>
      </c>
      <c r="C356" s="135" t="s">
        <v>405</v>
      </c>
      <c r="D356" s="3" t="s">
        <v>195</v>
      </c>
      <c r="E356" s="133" t="s">
        <v>406</v>
      </c>
      <c r="F356" s="37"/>
      <c r="G356" s="75" t="s">
        <v>411</v>
      </c>
      <c r="H356" s="3" t="s">
        <v>196</v>
      </c>
      <c r="I356" s="133" t="s">
        <v>197</v>
      </c>
      <c r="J356" s="138" t="s">
        <v>760</v>
      </c>
      <c r="K356" s="34"/>
      <c r="L356" s="131" t="s">
        <v>413</v>
      </c>
      <c r="M356" s="131" t="s">
        <v>403</v>
      </c>
    </row>
    <row r="357" spans="1:13" s="4" customFormat="1" ht="12.75">
      <c r="A357" s="139"/>
      <c r="B357" s="4" t="s">
        <v>410</v>
      </c>
      <c r="C357" s="136"/>
      <c r="D357" s="4" t="s">
        <v>198</v>
      </c>
      <c r="E357" s="134"/>
      <c r="F357" s="38"/>
      <c r="G357" s="76" t="s">
        <v>412</v>
      </c>
      <c r="H357" s="4" t="s">
        <v>199</v>
      </c>
      <c r="I357" s="134"/>
      <c r="J357" s="139"/>
      <c r="K357" s="35"/>
      <c r="L357" s="131"/>
      <c r="M357" s="131"/>
    </row>
    <row r="358" spans="1:13" s="1" customFormat="1" ht="12.75">
      <c r="A358" s="1">
        <v>1</v>
      </c>
      <c r="B358" s="1">
        <v>700</v>
      </c>
      <c r="C358" s="1" t="s">
        <v>543</v>
      </c>
      <c r="D358" s="1" t="s">
        <v>279</v>
      </c>
      <c r="E358" s="1">
        <v>2886</v>
      </c>
      <c r="F358" s="39">
        <f>SUM(E358*1.25)</f>
        <v>3607.5</v>
      </c>
      <c r="G358" s="77">
        <v>0</v>
      </c>
      <c r="H358" s="1" t="s">
        <v>200</v>
      </c>
      <c r="I358" s="1" t="s">
        <v>454</v>
      </c>
      <c r="J358" s="1">
        <v>433</v>
      </c>
      <c r="K358" s="56">
        <f aca="true" t="shared" si="40" ref="K358:K363">ROUND(0.15*F358,0)</f>
        <v>541</v>
      </c>
      <c r="L358" s="1">
        <f>SUM(E358+J358)</f>
        <v>3319</v>
      </c>
      <c r="M358" s="1">
        <v>2329</v>
      </c>
    </row>
    <row r="359" spans="1:12" s="1" customFormat="1" ht="12.75">
      <c r="A359" s="1">
        <v>2</v>
      </c>
      <c r="B359" s="1">
        <v>75075</v>
      </c>
      <c r="C359" s="1" t="s">
        <v>439</v>
      </c>
      <c r="D359" s="1" t="s">
        <v>544</v>
      </c>
      <c r="E359" s="1">
        <v>2678</v>
      </c>
      <c r="F359" s="39">
        <f>SUM(E359*1.25)</f>
        <v>3347.5</v>
      </c>
      <c r="G359" s="77">
        <v>0</v>
      </c>
      <c r="H359" s="1" t="s">
        <v>200</v>
      </c>
      <c r="I359" s="1" t="s">
        <v>454</v>
      </c>
      <c r="J359" s="1">
        <v>402</v>
      </c>
      <c r="K359" s="56">
        <f t="shared" si="40"/>
        <v>502</v>
      </c>
      <c r="L359" s="1">
        <f>SUM(E359+J359)</f>
        <v>3080</v>
      </c>
    </row>
    <row r="360" spans="1:13" s="1" customFormat="1" ht="12.75">
      <c r="A360" s="1">
        <v>3</v>
      </c>
      <c r="B360" s="1">
        <v>4130</v>
      </c>
      <c r="C360" s="1" t="s">
        <v>545</v>
      </c>
      <c r="D360" s="1" t="s">
        <v>546</v>
      </c>
      <c r="E360" s="1">
        <v>1286</v>
      </c>
      <c r="F360" s="39">
        <f>SUM(E360*1.25)</f>
        <v>1607.5</v>
      </c>
      <c r="G360" s="77">
        <v>0</v>
      </c>
      <c r="H360" s="1" t="s">
        <v>200</v>
      </c>
      <c r="I360" s="1" t="s">
        <v>454</v>
      </c>
      <c r="J360" s="1">
        <v>193</v>
      </c>
      <c r="K360" s="56">
        <f t="shared" si="40"/>
        <v>241</v>
      </c>
      <c r="L360" s="1">
        <f>SUM(E360+J360)</f>
        <v>1479</v>
      </c>
      <c r="M360" s="1">
        <v>1236</v>
      </c>
    </row>
    <row r="361" spans="1:13" s="1" customFormat="1" ht="12.75">
      <c r="A361" s="1">
        <v>4</v>
      </c>
      <c r="B361" s="1">
        <v>4134</v>
      </c>
      <c r="C361" s="1" t="s">
        <v>547</v>
      </c>
      <c r="D361" s="1" t="s">
        <v>548</v>
      </c>
      <c r="E361" s="1">
        <v>1419</v>
      </c>
      <c r="F361" s="39">
        <f>SUM(E361*1.25)</f>
        <v>1773.75</v>
      </c>
      <c r="G361" s="77">
        <v>0</v>
      </c>
      <c r="H361" s="1" t="s">
        <v>200</v>
      </c>
      <c r="I361" s="1" t="s">
        <v>454</v>
      </c>
      <c r="J361" s="1">
        <v>213</v>
      </c>
      <c r="K361" s="56">
        <f t="shared" si="40"/>
        <v>266</v>
      </c>
      <c r="L361" s="1">
        <f>SUM(E361+J361)</f>
        <v>1632</v>
      </c>
      <c r="M361" s="1">
        <v>1204</v>
      </c>
    </row>
    <row r="362" spans="1:13" s="1" customFormat="1" ht="12.75">
      <c r="A362" s="1">
        <v>5</v>
      </c>
      <c r="B362" s="1">
        <v>312</v>
      </c>
      <c r="C362" s="1" t="s">
        <v>549</v>
      </c>
      <c r="D362" s="1" t="s">
        <v>483</v>
      </c>
      <c r="E362" s="1">
        <v>1948</v>
      </c>
      <c r="F362" s="39">
        <f>SUM(E362*1.25)</f>
        <v>2435</v>
      </c>
      <c r="G362" s="77">
        <v>0</v>
      </c>
      <c r="H362" s="1" t="s">
        <v>201</v>
      </c>
      <c r="I362" s="1" t="s">
        <v>454</v>
      </c>
      <c r="J362" s="1">
        <v>292</v>
      </c>
      <c r="K362" s="56">
        <f t="shared" si="40"/>
        <v>365</v>
      </c>
      <c r="L362" s="1">
        <f>SUM(E362+J362)</f>
        <v>2240</v>
      </c>
      <c r="M362" s="1">
        <v>1598</v>
      </c>
    </row>
    <row r="363" spans="5:11" ht="12.75">
      <c r="E363" s="36">
        <f>SUM(E358:E362)</f>
        <v>10217</v>
      </c>
      <c r="F363" s="63">
        <f>SUM(F358:F362)</f>
        <v>12771.25</v>
      </c>
      <c r="K363" s="68">
        <f t="shared" si="40"/>
        <v>1916</v>
      </c>
    </row>
    <row r="364" spans="1:11" ht="12.75">
      <c r="A364" s="132" t="s">
        <v>550</v>
      </c>
      <c r="B364" s="132"/>
      <c r="C364" s="132"/>
      <c r="D364" s="132"/>
      <c r="E364" s="132"/>
      <c r="F364" s="132"/>
      <c r="G364" s="132"/>
      <c r="H364" s="132"/>
      <c r="I364" s="132"/>
      <c r="J364" s="132"/>
      <c r="K364" s="2"/>
    </row>
    <row r="365" spans="1:11" ht="12.75">
      <c r="A365" s="145" t="s">
        <v>551</v>
      </c>
      <c r="B365" s="145"/>
      <c r="C365" s="145"/>
      <c r="D365" s="145"/>
      <c r="E365" s="145"/>
      <c r="F365" s="145"/>
      <c r="G365" s="145"/>
      <c r="H365" s="145"/>
      <c r="I365" s="145"/>
      <c r="J365" s="2"/>
      <c r="K365" s="2"/>
    </row>
    <row r="366" spans="1:13" s="3" customFormat="1" ht="12.75">
      <c r="A366" s="138" t="s">
        <v>456</v>
      </c>
      <c r="B366" s="3" t="s">
        <v>409</v>
      </c>
      <c r="C366" s="135" t="s">
        <v>405</v>
      </c>
      <c r="D366" s="3" t="s">
        <v>195</v>
      </c>
      <c r="E366" s="133" t="s">
        <v>406</v>
      </c>
      <c r="F366" s="37"/>
      <c r="G366" s="75" t="s">
        <v>411</v>
      </c>
      <c r="H366" s="3" t="s">
        <v>196</v>
      </c>
      <c r="I366" s="133" t="s">
        <v>197</v>
      </c>
      <c r="J366" s="138" t="s">
        <v>760</v>
      </c>
      <c r="K366" s="34"/>
      <c r="L366" s="131" t="s">
        <v>413</v>
      </c>
      <c r="M366" s="131" t="s">
        <v>403</v>
      </c>
    </row>
    <row r="367" spans="1:13" s="4" customFormat="1" ht="12.75">
      <c r="A367" s="139"/>
      <c r="B367" s="4" t="s">
        <v>410</v>
      </c>
      <c r="C367" s="136"/>
      <c r="D367" s="4" t="s">
        <v>198</v>
      </c>
      <c r="E367" s="134"/>
      <c r="F367" s="38"/>
      <c r="G367" s="76" t="s">
        <v>412</v>
      </c>
      <c r="H367" s="4" t="s">
        <v>199</v>
      </c>
      <c r="I367" s="134"/>
      <c r="J367" s="139"/>
      <c r="K367" s="35"/>
      <c r="L367" s="131"/>
      <c r="M367" s="131"/>
    </row>
    <row r="368" spans="1:13" s="1" customFormat="1" ht="12.75">
      <c r="A368" s="1">
        <v>1</v>
      </c>
      <c r="B368" s="1">
        <v>93</v>
      </c>
      <c r="C368" s="1" t="s">
        <v>552</v>
      </c>
      <c r="D368" s="1" t="s">
        <v>483</v>
      </c>
      <c r="E368" s="1">
        <v>1948</v>
      </c>
      <c r="F368" s="39">
        <f>SUM(E368*1.25)</f>
        <v>2435</v>
      </c>
      <c r="G368" s="77">
        <v>0</v>
      </c>
      <c r="H368" s="1" t="s">
        <v>201</v>
      </c>
      <c r="I368" s="1" t="s">
        <v>454</v>
      </c>
      <c r="J368" s="1">
        <v>292</v>
      </c>
      <c r="K368" s="56">
        <f aca="true" t="shared" si="41" ref="K368:K376">ROUND(0.15*F368,0)</f>
        <v>365</v>
      </c>
      <c r="L368" s="1">
        <f>SUM(E368+J368)</f>
        <v>2240</v>
      </c>
      <c r="M368" s="1">
        <v>1598</v>
      </c>
    </row>
    <row r="369" spans="1:13" s="1" customFormat="1" ht="12.75">
      <c r="A369" s="1">
        <v>2</v>
      </c>
      <c r="B369" s="1">
        <v>97</v>
      </c>
      <c r="C369" s="1" t="s">
        <v>553</v>
      </c>
      <c r="D369" s="1" t="s">
        <v>554</v>
      </c>
      <c r="E369" s="1">
        <v>1770</v>
      </c>
      <c r="F369" s="39">
        <f>SUM(E369*1.25)</f>
        <v>2212.5</v>
      </c>
      <c r="G369" s="77">
        <v>0</v>
      </c>
      <c r="I369" s="1" t="s">
        <v>454</v>
      </c>
      <c r="J369" s="1">
        <v>266</v>
      </c>
      <c r="K369" s="56">
        <f t="shared" si="41"/>
        <v>332</v>
      </c>
      <c r="L369" s="1">
        <f>SUM(E369+J369+J370)</f>
        <v>2479</v>
      </c>
      <c r="M369" s="1">
        <v>1758</v>
      </c>
    </row>
    <row r="370" spans="6:11" s="1" customFormat="1" ht="12.75">
      <c r="F370" s="39"/>
      <c r="G370" s="77"/>
      <c r="I370" s="1" t="s">
        <v>470</v>
      </c>
      <c r="J370" s="1">
        <v>443</v>
      </c>
      <c r="K370" s="56">
        <f t="shared" si="41"/>
        <v>0</v>
      </c>
    </row>
    <row r="371" spans="1:13" s="1" customFormat="1" ht="12.75">
      <c r="A371" s="1">
        <v>3</v>
      </c>
      <c r="B371" s="1">
        <v>98</v>
      </c>
      <c r="C371" s="1" t="s">
        <v>555</v>
      </c>
      <c r="D371" s="1" t="s">
        <v>556</v>
      </c>
      <c r="E371" s="1">
        <v>2007</v>
      </c>
      <c r="F371" s="39">
        <f>SUM(E371*1.25)</f>
        <v>2508.75</v>
      </c>
      <c r="G371" s="77">
        <v>0</v>
      </c>
      <c r="I371" s="1" t="s">
        <v>454</v>
      </c>
      <c r="J371" s="1">
        <v>301</v>
      </c>
      <c r="K371" s="56">
        <f t="shared" si="41"/>
        <v>376</v>
      </c>
      <c r="L371" s="1">
        <f>SUM(E371+J371+J372)</f>
        <v>2810</v>
      </c>
      <c r="M371" s="1">
        <v>1820</v>
      </c>
    </row>
    <row r="372" spans="6:11" s="1" customFormat="1" ht="12.75">
      <c r="F372" s="39"/>
      <c r="G372" s="77"/>
      <c r="I372" s="1" t="s">
        <v>470</v>
      </c>
      <c r="J372" s="1">
        <v>502</v>
      </c>
      <c r="K372" s="56">
        <f t="shared" si="41"/>
        <v>0</v>
      </c>
    </row>
    <row r="373" spans="1:13" s="1" customFormat="1" ht="12.75">
      <c r="A373" s="1">
        <v>4</v>
      </c>
      <c r="B373" s="1">
        <v>229</v>
      </c>
      <c r="C373" s="1" t="s">
        <v>557</v>
      </c>
      <c r="D373" s="1" t="s">
        <v>558</v>
      </c>
      <c r="E373" s="1">
        <v>1815</v>
      </c>
      <c r="F373" s="39">
        <f>SUM(E373*1.25)</f>
        <v>2268.75</v>
      </c>
      <c r="G373" s="77">
        <v>0</v>
      </c>
      <c r="I373" s="1" t="s">
        <v>454</v>
      </c>
      <c r="J373" s="1">
        <v>272</v>
      </c>
      <c r="K373" s="56">
        <f t="shared" si="41"/>
        <v>340</v>
      </c>
      <c r="L373" s="1">
        <f>SUM(E373+J373)</f>
        <v>2087</v>
      </c>
      <c r="M373" s="1">
        <v>1496</v>
      </c>
    </row>
    <row r="374" spans="1:13" s="1" customFormat="1" ht="12.75">
      <c r="A374" s="1">
        <v>5</v>
      </c>
      <c r="B374" s="1">
        <v>249</v>
      </c>
      <c r="C374" s="1" t="s">
        <v>559</v>
      </c>
      <c r="D374" s="1" t="s">
        <v>560</v>
      </c>
      <c r="E374" s="1">
        <v>1798</v>
      </c>
      <c r="F374" s="39">
        <f>SUM(E374*1.25)</f>
        <v>2247.5</v>
      </c>
      <c r="G374" s="77">
        <v>0</v>
      </c>
      <c r="I374" s="1" t="s">
        <v>454</v>
      </c>
      <c r="J374" s="1">
        <v>270</v>
      </c>
      <c r="K374" s="56">
        <f t="shared" si="41"/>
        <v>337</v>
      </c>
      <c r="L374" s="1">
        <f>SUM(E374+J374)</f>
        <v>2068</v>
      </c>
      <c r="M374" s="1">
        <v>1503</v>
      </c>
    </row>
    <row r="375" spans="1:13" s="1" customFormat="1" ht="12.75">
      <c r="A375" s="1">
        <v>6</v>
      </c>
      <c r="B375" s="1">
        <v>239</v>
      </c>
      <c r="C375" s="1" t="s">
        <v>561</v>
      </c>
      <c r="D375" s="1" t="s">
        <v>562</v>
      </c>
      <c r="E375" s="1">
        <v>1834</v>
      </c>
      <c r="F375" s="39">
        <f>SUM(E375*1.25)</f>
        <v>2292.5</v>
      </c>
      <c r="G375" s="77">
        <v>0</v>
      </c>
      <c r="I375" s="1" t="s">
        <v>454</v>
      </c>
      <c r="J375" s="1">
        <v>275</v>
      </c>
      <c r="K375" s="56">
        <f t="shared" si="41"/>
        <v>344</v>
      </c>
      <c r="L375" s="1">
        <f>SUM(E375+J375)</f>
        <v>2109</v>
      </c>
      <c r="M375" s="1">
        <v>1528</v>
      </c>
    </row>
    <row r="376" spans="5:11" ht="12.75">
      <c r="E376" s="36">
        <f>SUM(E368:E375)</f>
        <v>11172</v>
      </c>
      <c r="F376" s="63">
        <f>SUM(F368:F375)</f>
        <v>13965</v>
      </c>
      <c r="K376" s="68">
        <f t="shared" si="41"/>
        <v>2095</v>
      </c>
    </row>
    <row r="377" spans="1:9" ht="12.75">
      <c r="A377" s="132" t="s">
        <v>563</v>
      </c>
      <c r="B377" s="132"/>
      <c r="C377" s="132"/>
      <c r="D377" s="132"/>
      <c r="E377" s="132"/>
      <c r="F377" s="132"/>
      <c r="G377" s="132"/>
      <c r="H377" s="132"/>
      <c r="I377" s="132"/>
    </row>
    <row r="378" spans="1:13" s="3" customFormat="1" ht="12.75">
      <c r="A378" s="138" t="s">
        <v>456</v>
      </c>
      <c r="B378" s="3" t="s">
        <v>409</v>
      </c>
      <c r="C378" s="135" t="s">
        <v>405</v>
      </c>
      <c r="D378" s="3" t="s">
        <v>195</v>
      </c>
      <c r="E378" s="133" t="s">
        <v>406</v>
      </c>
      <c r="F378" s="37"/>
      <c r="G378" s="75" t="s">
        <v>411</v>
      </c>
      <c r="H378" s="3" t="s">
        <v>196</v>
      </c>
      <c r="I378" s="133" t="s">
        <v>197</v>
      </c>
      <c r="J378" s="138" t="s">
        <v>760</v>
      </c>
      <c r="K378" s="34"/>
      <c r="L378" s="131" t="s">
        <v>413</v>
      </c>
      <c r="M378" s="131" t="s">
        <v>403</v>
      </c>
    </row>
    <row r="379" spans="1:13" s="4" customFormat="1" ht="12.75">
      <c r="A379" s="139"/>
      <c r="B379" s="4" t="s">
        <v>410</v>
      </c>
      <c r="C379" s="136"/>
      <c r="D379" s="4" t="s">
        <v>198</v>
      </c>
      <c r="E379" s="134"/>
      <c r="F379" s="38"/>
      <c r="G379" s="76" t="s">
        <v>412</v>
      </c>
      <c r="H379" s="4" t="s">
        <v>199</v>
      </c>
      <c r="I379" s="134"/>
      <c r="J379" s="139"/>
      <c r="K379" s="35"/>
      <c r="L379" s="131"/>
      <c r="M379" s="131"/>
    </row>
    <row r="380" spans="1:13" s="1" customFormat="1" ht="12.75">
      <c r="A380" s="1">
        <v>1</v>
      </c>
      <c r="B380" s="1">
        <v>3153</v>
      </c>
      <c r="C380" s="8" t="s">
        <v>564</v>
      </c>
      <c r="D380" s="1" t="s">
        <v>483</v>
      </c>
      <c r="E380" s="1">
        <v>1948</v>
      </c>
      <c r="F380" s="39">
        <f>SUM(E380*1.25)</f>
        <v>2435</v>
      </c>
      <c r="G380" s="77">
        <v>0</v>
      </c>
      <c r="H380" s="1" t="s">
        <v>201</v>
      </c>
      <c r="I380" s="1" t="s">
        <v>454</v>
      </c>
      <c r="J380" s="1">
        <v>292</v>
      </c>
      <c r="K380" s="56">
        <f>ROUND(0.15*F380,0)</f>
        <v>365</v>
      </c>
      <c r="L380" s="1">
        <f>SUM(E380+J380)</f>
        <v>2240</v>
      </c>
      <c r="M380" s="1">
        <v>1790</v>
      </c>
    </row>
    <row r="381" spans="5:6" ht="12.75">
      <c r="E381">
        <v>1948</v>
      </c>
      <c r="F381" s="63">
        <v>2435</v>
      </c>
    </row>
    <row r="382" spans="1:13" ht="12.75">
      <c r="A382" s="2"/>
      <c r="B382" s="2"/>
      <c r="C382" s="5" t="s">
        <v>565</v>
      </c>
      <c r="D382" s="5"/>
      <c r="E382" s="5"/>
      <c r="F382" s="44"/>
      <c r="G382" s="83"/>
      <c r="H382" s="5"/>
      <c r="I382" s="5"/>
      <c r="J382" s="5"/>
      <c r="K382" s="5"/>
      <c r="L382" s="5"/>
      <c r="M382" s="5"/>
    </row>
    <row r="383" spans="1:13" ht="12.75">
      <c r="A383" s="145" t="s">
        <v>566</v>
      </c>
      <c r="B383" s="145"/>
      <c r="C383" s="145"/>
      <c r="D383" s="145"/>
      <c r="E383" s="145"/>
      <c r="F383" s="145"/>
      <c r="G383" s="145"/>
      <c r="H383" s="145"/>
      <c r="I383" s="145"/>
      <c r="J383" s="145"/>
      <c r="K383" s="145"/>
      <c r="L383" s="145"/>
      <c r="M383" s="145"/>
    </row>
    <row r="384" spans="1:13" s="3" customFormat="1" ht="12.75">
      <c r="A384" s="138" t="s">
        <v>567</v>
      </c>
      <c r="B384" s="3" t="s">
        <v>409</v>
      </c>
      <c r="C384" s="135" t="s">
        <v>405</v>
      </c>
      <c r="D384" s="3" t="s">
        <v>195</v>
      </c>
      <c r="E384" s="133" t="s">
        <v>406</v>
      </c>
      <c r="F384" s="37"/>
      <c r="G384" s="75" t="s">
        <v>411</v>
      </c>
      <c r="H384" s="3" t="s">
        <v>196</v>
      </c>
      <c r="I384" s="133" t="s">
        <v>197</v>
      </c>
      <c r="J384" s="138" t="s">
        <v>760</v>
      </c>
      <c r="K384" s="34"/>
      <c r="L384" s="131" t="s">
        <v>413</v>
      </c>
      <c r="M384" s="131" t="s">
        <v>403</v>
      </c>
    </row>
    <row r="385" spans="1:13" s="4" customFormat="1" ht="12.75">
      <c r="A385" s="139"/>
      <c r="B385" s="4" t="s">
        <v>410</v>
      </c>
      <c r="C385" s="136"/>
      <c r="D385" s="4" t="s">
        <v>198</v>
      </c>
      <c r="E385" s="134"/>
      <c r="F385" s="38"/>
      <c r="G385" s="76" t="s">
        <v>412</v>
      </c>
      <c r="H385" s="4" t="s">
        <v>199</v>
      </c>
      <c r="I385" s="134"/>
      <c r="J385" s="139"/>
      <c r="K385" s="35"/>
      <c r="L385" s="131"/>
      <c r="M385" s="131"/>
    </row>
    <row r="386" spans="1:13" s="1" customFormat="1" ht="12.75">
      <c r="A386" s="1">
        <v>1</v>
      </c>
      <c r="B386" s="1">
        <v>305</v>
      </c>
      <c r="C386" s="1" t="s">
        <v>568</v>
      </c>
      <c r="D386" s="1" t="s">
        <v>304</v>
      </c>
      <c r="E386" s="1">
        <v>2571</v>
      </c>
      <c r="F386" s="39">
        <f>SUM(E386*1.25)</f>
        <v>3213.75</v>
      </c>
      <c r="G386" s="77">
        <v>0</v>
      </c>
      <c r="H386" s="1" t="s">
        <v>200</v>
      </c>
      <c r="I386" s="1" t="s">
        <v>454</v>
      </c>
      <c r="J386" s="1">
        <v>386</v>
      </c>
      <c r="K386" s="56">
        <f>ROUND(0.15*F386,0)</f>
        <v>482</v>
      </c>
      <c r="L386" s="1">
        <f>SUM(E386,J386)</f>
        <v>2957</v>
      </c>
      <c r="M386" s="1">
        <v>2078</v>
      </c>
    </row>
    <row r="387" spans="1:13" s="1" customFormat="1" ht="12.75">
      <c r="A387" s="1">
        <v>2</v>
      </c>
      <c r="B387" s="1">
        <v>2072</v>
      </c>
      <c r="C387" s="1" t="s">
        <v>569</v>
      </c>
      <c r="D387" s="1" t="s">
        <v>570</v>
      </c>
      <c r="E387" s="1">
        <v>2064</v>
      </c>
      <c r="F387" s="39">
        <f>SUM(E387*1.25)</f>
        <v>2580</v>
      </c>
      <c r="G387" s="77">
        <v>0</v>
      </c>
      <c r="H387" s="1" t="s">
        <v>200</v>
      </c>
      <c r="I387" s="1" t="s">
        <v>454</v>
      </c>
      <c r="J387" s="1">
        <v>310</v>
      </c>
      <c r="K387" s="56">
        <f>ROUND(0.15*F387,0)</f>
        <v>387</v>
      </c>
      <c r="L387" s="1">
        <f>SUM(E387,J387)</f>
        <v>2374</v>
      </c>
      <c r="M387" s="1">
        <v>1689</v>
      </c>
    </row>
    <row r="388" spans="1:13" s="1" customFormat="1" ht="12.75">
      <c r="A388" s="1">
        <v>3</v>
      </c>
      <c r="B388" s="1">
        <v>389</v>
      </c>
      <c r="C388" s="1" t="s">
        <v>571</v>
      </c>
      <c r="D388" s="1" t="s">
        <v>463</v>
      </c>
      <c r="E388" s="1">
        <v>1916</v>
      </c>
      <c r="F388" s="39">
        <f>SUM(E388*1.25)</f>
        <v>2395</v>
      </c>
      <c r="G388" s="77">
        <v>0</v>
      </c>
      <c r="I388" s="1" t="s">
        <v>454</v>
      </c>
      <c r="J388" s="1">
        <v>287</v>
      </c>
      <c r="K388" s="56">
        <f>ROUND(0.15*F388,0)</f>
        <v>359</v>
      </c>
      <c r="L388" s="1">
        <f>SUM(E388,J388)</f>
        <v>2203</v>
      </c>
      <c r="M388" s="1">
        <v>1572</v>
      </c>
    </row>
    <row r="389" spans="1:13" s="18" customFormat="1" ht="12.75">
      <c r="A389" s="59"/>
      <c r="B389" s="59"/>
      <c r="C389" s="59"/>
      <c r="D389" s="59"/>
      <c r="E389" s="60">
        <f>SUM(E386:E388)</f>
        <v>6551</v>
      </c>
      <c r="F389" s="65">
        <f>SUM(F386:F388)</f>
        <v>8188.75</v>
      </c>
      <c r="G389" s="67"/>
      <c r="H389" s="59"/>
      <c r="I389" s="59"/>
      <c r="J389" s="59"/>
      <c r="K389" s="72"/>
      <c r="L389" s="59"/>
      <c r="M389" s="59"/>
    </row>
    <row r="390" spans="1:13" ht="12.75">
      <c r="A390" s="142" t="s">
        <v>572</v>
      </c>
      <c r="B390" s="142"/>
      <c r="C390" s="142"/>
      <c r="D390" s="142"/>
      <c r="E390" s="142"/>
      <c r="F390" s="142"/>
      <c r="G390" s="142"/>
      <c r="H390" s="142"/>
      <c r="I390" s="142"/>
      <c r="J390" s="142"/>
      <c r="K390" s="142"/>
      <c r="L390" s="142"/>
      <c r="M390" s="142"/>
    </row>
    <row r="391" spans="1:13" s="1" customFormat="1" ht="12.75">
      <c r="A391" s="1">
        <v>1</v>
      </c>
      <c r="B391" s="1">
        <v>340</v>
      </c>
      <c r="C391" s="1" t="s">
        <v>573</v>
      </c>
      <c r="D391" s="1" t="s">
        <v>461</v>
      </c>
      <c r="E391" s="1">
        <v>2007</v>
      </c>
      <c r="F391" s="39">
        <f>SUM(E391*1.25)</f>
        <v>2508.75</v>
      </c>
      <c r="G391" s="77">
        <v>0</v>
      </c>
      <c r="I391" s="1" t="s">
        <v>454</v>
      </c>
      <c r="J391" s="1">
        <v>301</v>
      </c>
      <c r="K391" s="56">
        <f>ROUND(0.15*F391,0)</f>
        <v>376</v>
      </c>
      <c r="L391" s="1">
        <f>SUM(E391,J391)</f>
        <v>2308</v>
      </c>
      <c r="M391" s="1">
        <v>1642</v>
      </c>
    </row>
    <row r="392" spans="1:13" s="18" customFormat="1" ht="12.75">
      <c r="A392" s="59"/>
      <c r="B392" s="59"/>
      <c r="C392" s="59"/>
      <c r="D392" s="59"/>
      <c r="E392" s="59">
        <v>2007</v>
      </c>
      <c r="F392" s="65">
        <v>2509</v>
      </c>
      <c r="G392" s="67"/>
      <c r="H392" s="59"/>
      <c r="I392" s="59"/>
      <c r="J392" s="59"/>
      <c r="K392" s="72"/>
      <c r="L392" s="59"/>
      <c r="M392" s="59"/>
    </row>
    <row r="393" spans="1:13" ht="12.75">
      <c r="A393" s="142" t="s">
        <v>574</v>
      </c>
      <c r="B393" s="142"/>
      <c r="C393" s="142"/>
      <c r="D393" s="142"/>
      <c r="E393" s="142"/>
      <c r="F393" s="142"/>
      <c r="G393" s="142"/>
      <c r="H393" s="142"/>
      <c r="I393" s="142"/>
      <c r="J393" s="142"/>
      <c r="K393" s="142"/>
      <c r="L393" s="142"/>
      <c r="M393" s="142"/>
    </row>
    <row r="394" spans="1:13" s="1" customFormat="1" ht="12.75">
      <c r="A394" s="1">
        <v>1</v>
      </c>
      <c r="B394" s="1">
        <v>355</v>
      </c>
      <c r="C394" s="1" t="s">
        <v>575</v>
      </c>
      <c r="D394" s="1" t="s">
        <v>304</v>
      </c>
      <c r="E394" s="1">
        <v>2571</v>
      </c>
      <c r="F394" s="39">
        <f>SUM(E394*1.25)</f>
        <v>3213.75</v>
      </c>
      <c r="G394" s="77">
        <v>0</v>
      </c>
      <c r="H394" s="1" t="s">
        <v>200</v>
      </c>
      <c r="I394" s="1" t="s">
        <v>454</v>
      </c>
      <c r="J394" s="1">
        <v>386</v>
      </c>
      <c r="K394" s="56">
        <f>ROUND(0.15*F394,0)</f>
        <v>482</v>
      </c>
      <c r="L394" s="1">
        <f>SUM(E394,J394)</f>
        <v>2957</v>
      </c>
      <c r="M394" s="1">
        <v>2085</v>
      </c>
    </row>
    <row r="395" spans="1:13" s="1" customFormat="1" ht="12.75">
      <c r="A395" s="1">
        <v>2</v>
      </c>
      <c r="B395" s="1">
        <v>168</v>
      </c>
      <c r="C395" s="1" t="s">
        <v>576</v>
      </c>
      <c r="D395" s="1" t="s">
        <v>526</v>
      </c>
      <c r="E395" s="1">
        <v>1949</v>
      </c>
      <c r="F395" s="39">
        <f>SUM(E395*1.25)</f>
        <v>2436.25</v>
      </c>
      <c r="G395" s="77">
        <v>0</v>
      </c>
      <c r="I395" s="1" t="s">
        <v>454</v>
      </c>
      <c r="J395" s="1">
        <v>292</v>
      </c>
      <c r="K395" s="56">
        <f>ROUND(0.15*F395,0)</f>
        <v>365</v>
      </c>
      <c r="L395" s="1">
        <f>SUM(E395,J395)</f>
        <v>2241</v>
      </c>
      <c r="M395" s="1">
        <v>1539</v>
      </c>
    </row>
    <row r="396" spans="1:13" s="1" customFormat="1" ht="12.75">
      <c r="A396" s="1">
        <v>3</v>
      </c>
      <c r="B396" s="1">
        <v>565</v>
      </c>
      <c r="C396" s="1" t="s">
        <v>577</v>
      </c>
      <c r="D396" s="1" t="s">
        <v>461</v>
      </c>
      <c r="E396" s="1">
        <v>2007</v>
      </c>
      <c r="F396" s="39">
        <f>SUM(E396*1.25)</f>
        <v>2508.75</v>
      </c>
      <c r="G396" s="77">
        <v>0</v>
      </c>
      <c r="I396" s="1" t="s">
        <v>454</v>
      </c>
      <c r="J396" s="1">
        <v>301</v>
      </c>
      <c r="K396" s="56">
        <f>ROUND(0.15*F396,0)</f>
        <v>376</v>
      </c>
      <c r="L396" s="1">
        <f>SUM(E396,J396)</f>
        <v>2308</v>
      </c>
      <c r="M396" s="1">
        <v>1643</v>
      </c>
    </row>
    <row r="397" spans="1:13" s="18" customFormat="1" ht="12.75">
      <c r="A397" s="59"/>
      <c r="B397" s="59"/>
      <c r="C397" s="59"/>
      <c r="D397" s="59"/>
      <c r="E397" s="60">
        <f>SUM(E394:E396)</f>
        <v>6527</v>
      </c>
      <c r="F397" s="65">
        <f>SUM(F394:F396)</f>
        <v>8158.75</v>
      </c>
      <c r="G397" s="67"/>
      <c r="H397" s="59"/>
      <c r="I397" s="59"/>
      <c r="J397" s="59"/>
      <c r="K397" s="72"/>
      <c r="L397" s="59"/>
      <c r="M397" s="59"/>
    </row>
    <row r="398" spans="1:13" ht="12.75">
      <c r="A398" s="142" t="s">
        <v>578</v>
      </c>
      <c r="B398" s="142"/>
      <c r="C398" s="142"/>
      <c r="D398" s="142"/>
      <c r="E398" s="142"/>
      <c r="F398" s="142"/>
      <c r="G398" s="142"/>
      <c r="H398" s="142"/>
      <c r="I398" s="142"/>
      <c r="J398" s="142"/>
      <c r="K398" s="142"/>
      <c r="L398" s="142"/>
      <c r="M398" s="142"/>
    </row>
    <row r="399" spans="1:13" s="1" customFormat="1" ht="12.75">
      <c r="A399" s="1">
        <v>1</v>
      </c>
      <c r="B399" s="1">
        <v>1147</v>
      </c>
      <c r="C399" s="1" t="s">
        <v>579</v>
      </c>
      <c r="D399" s="1" t="s">
        <v>304</v>
      </c>
      <c r="E399" s="1">
        <v>2570</v>
      </c>
      <c r="F399" s="39">
        <f>SUM(E399*1.25)</f>
        <v>3212.5</v>
      </c>
      <c r="G399" s="77">
        <v>0</v>
      </c>
      <c r="H399" s="1" t="s">
        <v>200</v>
      </c>
      <c r="I399" s="1" t="s">
        <v>454</v>
      </c>
      <c r="J399" s="1">
        <v>386</v>
      </c>
      <c r="K399" s="56">
        <f>ROUND(0.15*F399,0)</f>
        <v>482</v>
      </c>
      <c r="L399" s="1">
        <f>SUM(E399,J399)</f>
        <v>2956</v>
      </c>
      <c r="M399" s="1">
        <v>2077</v>
      </c>
    </row>
    <row r="400" spans="1:13" s="1" customFormat="1" ht="12.75">
      <c r="A400" s="1">
        <v>2</v>
      </c>
      <c r="B400" s="1">
        <v>1143</v>
      </c>
      <c r="C400" s="1" t="s">
        <v>580</v>
      </c>
      <c r="D400" s="1" t="s">
        <v>461</v>
      </c>
      <c r="E400" s="1">
        <v>2007</v>
      </c>
      <c r="F400" s="39">
        <f>SUM(E400*1.25)</f>
        <v>2508.75</v>
      </c>
      <c r="G400" s="77">
        <v>0</v>
      </c>
      <c r="I400" s="1" t="s">
        <v>454</v>
      </c>
      <c r="J400" s="1">
        <v>301</v>
      </c>
      <c r="K400" s="56">
        <f>ROUND(0.15*F400,0)</f>
        <v>376</v>
      </c>
      <c r="L400" s="1">
        <f>SUM(E400,J400)</f>
        <v>2308</v>
      </c>
      <c r="M400" s="1">
        <v>1658</v>
      </c>
    </row>
    <row r="401" spans="1:13" s="18" customFormat="1" ht="12.75">
      <c r="A401" s="61"/>
      <c r="B401" s="61"/>
      <c r="C401" s="61"/>
      <c r="D401" s="61"/>
      <c r="E401" s="62">
        <f>SUM(E399:E400)</f>
        <v>4577</v>
      </c>
      <c r="F401" s="66">
        <f>SUM(F399:F400)</f>
        <v>5721.25</v>
      </c>
      <c r="G401" s="79"/>
      <c r="H401" s="61"/>
      <c r="I401" s="61"/>
      <c r="J401" s="61"/>
      <c r="K401" s="73"/>
      <c r="L401" s="61"/>
      <c r="M401" s="61"/>
    </row>
    <row r="402" spans="1:13" ht="33" customHeight="1">
      <c r="A402" s="143" t="s">
        <v>581</v>
      </c>
      <c r="B402" s="143"/>
      <c r="C402" s="143"/>
      <c r="D402" s="143"/>
      <c r="E402" s="143"/>
      <c r="F402" s="143"/>
      <c r="G402" s="143"/>
      <c r="H402" s="143"/>
      <c r="I402" s="143"/>
      <c r="J402" s="143"/>
      <c r="K402" s="143"/>
      <c r="L402" s="143"/>
      <c r="M402" s="143"/>
    </row>
    <row r="403" spans="1:13" s="1" customFormat="1" ht="12.75">
      <c r="A403" s="1">
        <v>1</v>
      </c>
      <c r="B403" s="1">
        <v>72714</v>
      </c>
      <c r="C403" s="1" t="s">
        <v>582</v>
      </c>
      <c r="D403" s="1" t="s">
        <v>279</v>
      </c>
      <c r="E403" s="1">
        <v>2886</v>
      </c>
      <c r="F403" s="39">
        <f>SUM(E403*1.25)</f>
        <v>3607.5</v>
      </c>
      <c r="G403" s="77">
        <v>0</v>
      </c>
      <c r="H403" s="1" t="s">
        <v>200</v>
      </c>
      <c r="I403" s="1" t="s">
        <v>454</v>
      </c>
      <c r="J403" s="1">
        <v>433</v>
      </c>
      <c r="K403" s="56">
        <f>ROUND(0.15*F403,0)</f>
        <v>541</v>
      </c>
      <c r="L403" s="1">
        <f>SUM(E403,J403)</f>
        <v>3319</v>
      </c>
      <c r="M403" s="1">
        <v>2329</v>
      </c>
    </row>
    <row r="404" spans="1:13" s="1" customFormat="1" ht="12.75">
      <c r="A404" s="1">
        <v>2</v>
      </c>
      <c r="B404" s="1">
        <v>350</v>
      </c>
      <c r="C404" s="1" t="s">
        <v>583</v>
      </c>
      <c r="D404" s="1" t="s">
        <v>304</v>
      </c>
      <c r="E404" s="1">
        <v>2571</v>
      </c>
      <c r="F404" s="39">
        <f>SUM(E404*1.25)</f>
        <v>3213.75</v>
      </c>
      <c r="G404" s="77">
        <v>0</v>
      </c>
      <c r="H404" s="1" t="s">
        <v>200</v>
      </c>
      <c r="I404" s="1" t="s">
        <v>454</v>
      </c>
      <c r="J404" s="1">
        <v>386</v>
      </c>
      <c r="K404" s="56">
        <f>ROUND(0.15*F404,0)</f>
        <v>482</v>
      </c>
      <c r="L404" s="1">
        <f>SUM(E404,J404)</f>
        <v>2957</v>
      </c>
      <c r="M404" s="1">
        <v>2086</v>
      </c>
    </row>
    <row r="405" spans="1:13" s="1" customFormat="1" ht="12.75">
      <c r="A405" s="1">
        <v>3</v>
      </c>
      <c r="B405" s="1">
        <v>301</v>
      </c>
      <c r="C405" s="1" t="s">
        <v>584</v>
      </c>
      <c r="D405" s="1" t="s">
        <v>554</v>
      </c>
      <c r="E405" s="1">
        <v>1770</v>
      </c>
      <c r="F405" s="39">
        <f>SUM(E405*1.25)</f>
        <v>2212.5</v>
      </c>
      <c r="G405" s="77">
        <v>0</v>
      </c>
      <c r="I405" s="1" t="s">
        <v>454</v>
      </c>
      <c r="J405" s="1">
        <v>266</v>
      </c>
      <c r="K405" s="56">
        <f>ROUND(0.15*F405,0)</f>
        <v>332</v>
      </c>
      <c r="L405" s="1">
        <f>SUM(E405,J405,J406)</f>
        <v>2479</v>
      </c>
      <c r="M405" s="1">
        <v>1544</v>
      </c>
    </row>
    <row r="406" spans="9:13" ht="12.75">
      <c r="I406" s="1" t="s">
        <v>470</v>
      </c>
      <c r="J406" s="1">
        <v>443</v>
      </c>
      <c r="K406" s="56">
        <f>ROUND(0.15*F406,0)</f>
        <v>0</v>
      </c>
      <c r="L406" s="1"/>
      <c r="M406" s="1"/>
    </row>
    <row r="407" spans="5:13" ht="12.75">
      <c r="E407" s="36">
        <f>SUM(E403:E406)</f>
        <v>7227</v>
      </c>
      <c r="F407" s="63">
        <f>SUM(F403:F406)</f>
        <v>9033.75</v>
      </c>
      <c r="I407" s="18"/>
      <c r="J407" s="18"/>
      <c r="K407" s="18"/>
      <c r="L407" s="18"/>
      <c r="M407" s="18"/>
    </row>
    <row r="408" spans="1:13" ht="12.75">
      <c r="A408" s="132" t="s">
        <v>633</v>
      </c>
      <c r="B408" s="132"/>
      <c r="C408" s="132"/>
      <c r="D408" s="132"/>
      <c r="E408" s="132"/>
      <c r="F408" s="132"/>
      <c r="G408" s="132"/>
      <c r="H408" s="132"/>
      <c r="I408" s="132"/>
      <c r="J408" s="132"/>
      <c r="K408" s="132"/>
      <c r="L408" s="132"/>
      <c r="M408" s="132"/>
    </row>
    <row r="409" spans="1:9" ht="12.75">
      <c r="A409" s="132" t="s">
        <v>634</v>
      </c>
      <c r="B409" s="132"/>
      <c r="C409" s="132"/>
      <c r="D409" s="132"/>
      <c r="E409" s="132"/>
      <c r="F409" s="132"/>
      <c r="G409" s="132"/>
      <c r="H409" s="132"/>
      <c r="I409" s="132"/>
    </row>
    <row r="410" spans="1:13" s="3" customFormat="1" ht="12.75">
      <c r="A410" s="138" t="s">
        <v>456</v>
      </c>
      <c r="B410" s="3" t="s">
        <v>409</v>
      </c>
      <c r="C410" s="135" t="s">
        <v>405</v>
      </c>
      <c r="D410" s="3" t="s">
        <v>195</v>
      </c>
      <c r="E410" s="133" t="s">
        <v>406</v>
      </c>
      <c r="F410" s="37"/>
      <c r="G410" s="75" t="s">
        <v>411</v>
      </c>
      <c r="H410" s="3" t="s">
        <v>196</v>
      </c>
      <c r="I410" s="133" t="s">
        <v>197</v>
      </c>
      <c r="J410" s="138" t="s">
        <v>760</v>
      </c>
      <c r="K410" s="34"/>
      <c r="L410" s="131" t="s">
        <v>413</v>
      </c>
      <c r="M410" s="131" t="s">
        <v>403</v>
      </c>
    </row>
    <row r="411" spans="1:13" s="4" customFormat="1" ht="12.75">
      <c r="A411" s="139"/>
      <c r="B411" s="4" t="s">
        <v>410</v>
      </c>
      <c r="C411" s="136"/>
      <c r="D411" s="4" t="s">
        <v>198</v>
      </c>
      <c r="E411" s="134"/>
      <c r="F411" s="38"/>
      <c r="G411" s="76" t="s">
        <v>412</v>
      </c>
      <c r="H411" s="4" t="s">
        <v>199</v>
      </c>
      <c r="I411" s="134"/>
      <c r="J411" s="139"/>
      <c r="K411" s="35"/>
      <c r="L411" s="131"/>
      <c r="M411" s="131"/>
    </row>
    <row r="412" spans="1:13" s="1" customFormat="1" ht="12.75">
      <c r="A412" s="1">
        <v>1</v>
      </c>
      <c r="B412" s="1">
        <v>22001</v>
      </c>
      <c r="C412" s="1" t="s">
        <v>635</v>
      </c>
      <c r="D412" s="1" t="s">
        <v>279</v>
      </c>
      <c r="E412" s="1">
        <v>2886</v>
      </c>
      <c r="F412" s="39">
        <f>SUM(E412*1.25)</f>
        <v>3607.5</v>
      </c>
      <c r="G412" s="77">
        <v>0</v>
      </c>
      <c r="H412" s="1" t="s">
        <v>200</v>
      </c>
      <c r="I412" s="1" t="s">
        <v>454</v>
      </c>
      <c r="J412" s="1">
        <v>433</v>
      </c>
      <c r="K412" s="56">
        <f aca="true" t="shared" si="42" ref="K412:K418">ROUND(0.15*F412,0)</f>
        <v>541</v>
      </c>
      <c r="L412" s="1">
        <f>SUM(J412,J413,E412)</f>
        <v>3752</v>
      </c>
      <c r="M412" s="1">
        <v>2633</v>
      </c>
    </row>
    <row r="413" spans="6:11" s="1" customFormat="1" ht="12.75">
      <c r="F413" s="39"/>
      <c r="G413" s="77"/>
      <c r="I413" s="1" t="s">
        <v>590</v>
      </c>
      <c r="J413" s="1">
        <v>433</v>
      </c>
      <c r="K413" s="56">
        <f t="shared" si="42"/>
        <v>0</v>
      </c>
    </row>
    <row r="414" spans="1:13" s="1" customFormat="1" ht="12.75">
      <c r="A414" s="1">
        <v>2</v>
      </c>
      <c r="B414" s="1">
        <v>509</v>
      </c>
      <c r="C414" s="1" t="s">
        <v>636</v>
      </c>
      <c r="D414" s="1" t="s">
        <v>472</v>
      </c>
      <c r="E414" s="1">
        <v>1834</v>
      </c>
      <c r="F414" s="39">
        <f>SUM(E414*1.25)</f>
        <v>2292.5</v>
      </c>
      <c r="G414" s="77">
        <v>0</v>
      </c>
      <c r="H414" s="1" t="s">
        <v>201</v>
      </c>
      <c r="I414" s="1" t="s">
        <v>454</v>
      </c>
      <c r="J414" s="1">
        <v>275</v>
      </c>
      <c r="K414" s="56">
        <f t="shared" si="42"/>
        <v>344</v>
      </c>
      <c r="L414" s="1">
        <f>SUM(J415,J414,E414)</f>
        <v>2568</v>
      </c>
      <c r="M414" s="1">
        <v>1519</v>
      </c>
    </row>
    <row r="415" spans="6:11" s="1" customFormat="1" ht="12.75">
      <c r="F415" s="39"/>
      <c r="G415" s="77"/>
      <c r="I415" s="1" t="s">
        <v>470</v>
      </c>
      <c r="J415" s="1">
        <v>459</v>
      </c>
      <c r="K415" s="56">
        <f t="shared" si="42"/>
        <v>0</v>
      </c>
    </row>
    <row r="416" spans="1:13" s="1" customFormat="1" ht="12.75">
      <c r="A416" s="1">
        <v>3</v>
      </c>
      <c r="B416" s="1">
        <v>547</v>
      </c>
      <c r="C416" s="1" t="s">
        <v>637</v>
      </c>
      <c r="D416" s="1" t="s">
        <v>554</v>
      </c>
      <c r="E416" s="1">
        <v>1770</v>
      </c>
      <c r="F416" s="39">
        <f>SUM(E416*1.25)</f>
        <v>2212.5</v>
      </c>
      <c r="G416" s="77">
        <v>0</v>
      </c>
      <c r="I416" s="1" t="s">
        <v>454</v>
      </c>
      <c r="J416" s="1">
        <v>266</v>
      </c>
      <c r="K416" s="56">
        <f t="shared" si="42"/>
        <v>332</v>
      </c>
      <c r="L416" s="1">
        <f>SUM(J416,J417,E416)</f>
        <v>2479</v>
      </c>
      <c r="M416" s="1">
        <v>1620</v>
      </c>
    </row>
    <row r="417" spans="6:11" s="1" customFormat="1" ht="12.75">
      <c r="F417" s="39"/>
      <c r="G417" s="77"/>
      <c r="I417" s="1" t="s">
        <v>470</v>
      </c>
      <c r="J417" s="1">
        <v>443</v>
      </c>
      <c r="K417" s="56">
        <f t="shared" si="42"/>
        <v>0</v>
      </c>
    </row>
    <row r="418" spans="1:13" s="1" customFormat="1" ht="12.75">
      <c r="A418" s="1">
        <v>4</v>
      </c>
      <c r="B418" s="1">
        <v>1118</v>
      </c>
      <c r="C418" s="1" t="s">
        <v>638</v>
      </c>
      <c r="D418" s="1" t="s">
        <v>398</v>
      </c>
      <c r="E418" s="1">
        <v>2087</v>
      </c>
      <c r="F418" s="39">
        <f>SUM(E418*1.25)</f>
        <v>2608.75</v>
      </c>
      <c r="G418" s="77">
        <v>0</v>
      </c>
      <c r="I418" s="1" t="s">
        <v>454</v>
      </c>
      <c r="J418" s="1">
        <v>313</v>
      </c>
      <c r="K418" s="56">
        <f t="shared" si="42"/>
        <v>391</v>
      </c>
      <c r="L418" s="1">
        <f>SUM(J418:J418,E418)</f>
        <v>2400</v>
      </c>
      <c r="M418" s="1">
        <v>1704</v>
      </c>
    </row>
    <row r="419" spans="5:11" s="18" customFormat="1" ht="12.75">
      <c r="E419" s="57">
        <f>SUM(E412:E418)</f>
        <v>8577</v>
      </c>
      <c r="F419" s="70">
        <f>SUM(F412:F418)</f>
        <v>10721.25</v>
      </c>
      <c r="G419" s="82"/>
      <c r="K419" s="58"/>
    </row>
    <row r="420" spans="1:9" ht="12.75">
      <c r="A420" s="132" t="s">
        <v>639</v>
      </c>
      <c r="B420" s="132"/>
      <c r="C420" s="132"/>
      <c r="D420" s="132"/>
      <c r="E420" s="132"/>
      <c r="F420" s="132"/>
      <c r="G420" s="132"/>
      <c r="H420" s="132"/>
      <c r="I420" s="132"/>
    </row>
    <row r="421" spans="1:13" s="1" customFormat="1" ht="12.75">
      <c r="A421" s="1">
        <v>1</v>
      </c>
      <c r="B421" s="1">
        <v>121</v>
      </c>
      <c r="C421" s="1" t="s">
        <v>640</v>
      </c>
      <c r="D421" s="1" t="s">
        <v>279</v>
      </c>
      <c r="E421" s="1">
        <v>2886</v>
      </c>
      <c r="F421" s="39">
        <f>SUM(E421*1.25)</f>
        <v>3607.5</v>
      </c>
      <c r="G421" s="77">
        <v>0</v>
      </c>
      <c r="H421" s="1" t="s">
        <v>200</v>
      </c>
      <c r="I421" s="1" t="s">
        <v>454</v>
      </c>
      <c r="J421" s="1">
        <v>433</v>
      </c>
      <c r="K421" s="56">
        <f>ROUND(0.15*F421,0)</f>
        <v>541</v>
      </c>
      <c r="L421" s="1">
        <f>SUM(J421:J421,E421)</f>
        <v>3319</v>
      </c>
      <c r="M421" s="1">
        <v>2329</v>
      </c>
    </row>
    <row r="422" spans="1:13" s="1" customFormat="1" ht="12.75">
      <c r="A422" s="1">
        <v>2</v>
      </c>
      <c r="B422" s="1">
        <v>4202</v>
      </c>
      <c r="C422" s="1" t="s">
        <v>641</v>
      </c>
      <c r="D422" s="1" t="s">
        <v>483</v>
      </c>
      <c r="E422" s="1">
        <v>1948</v>
      </c>
      <c r="F422" s="39">
        <f>SUM(E422*1.25)</f>
        <v>2435</v>
      </c>
      <c r="G422" s="77">
        <v>0</v>
      </c>
      <c r="H422" s="1" t="s">
        <v>201</v>
      </c>
      <c r="I422" s="1" t="s">
        <v>454</v>
      </c>
      <c r="J422" s="1">
        <v>292</v>
      </c>
      <c r="K422" s="56">
        <f>ROUND(0.15*F422,0)</f>
        <v>365</v>
      </c>
      <c r="L422" s="1">
        <f>SUM(J422:J422,E422)</f>
        <v>2240</v>
      </c>
      <c r="M422" s="1">
        <v>1565</v>
      </c>
    </row>
    <row r="423" spans="1:13" s="18" customFormat="1" ht="12.75">
      <c r="A423" s="17"/>
      <c r="B423" s="17"/>
      <c r="C423" s="17"/>
      <c r="D423" s="17"/>
      <c r="E423" s="45">
        <f>SUM(E421:E422)</f>
        <v>4834</v>
      </c>
      <c r="F423" s="74">
        <f>SUM(F421:F422)</f>
        <v>6042.5</v>
      </c>
      <c r="G423" s="84"/>
      <c r="H423" s="17"/>
      <c r="I423" s="17"/>
      <c r="J423" s="17"/>
      <c r="K423" s="17"/>
      <c r="L423" s="17"/>
      <c r="M423" s="17"/>
    </row>
    <row r="424" spans="1:13" ht="25.5" customHeight="1">
      <c r="A424" s="144" t="s">
        <v>585</v>
      </c>
      <c r="B424" s="144"/>
      <c r="C424" s="144"/>
      <c r="D424" s="144"/>
      <c r="E424" s="144"/>
      <c r="F424" s="144"/>
      <c r="G424" s="144"/>
      <c r="H424" s="144"/>
      <c r="I424" s="144"/>
      <c r="J424" s="144"/>
      <c r="K424" s="144"/>
      <c r="L424" s="144"/>
      <c r="M424" s="144"/>
    </row>
    <row r="425" spans="1:13" s="1" customFormat="1" ht="12.75">
      <c r="A425" s="1">
        <v>1</v>
      </c>
      <c r="B425" s="1">
        <v>339</v>
      </c>
      <c r="C425" s="1" t="s">
        <v>586</v>
      </c>
      <c r="D425" s="1" t="s">
        <v>461</v>
      </c>
      <c r="E425" s="1">
        <v>2007</v>
      </c>
      <c r="F425" s="39">
        <f>SUM(E425*1.25)</f>
        <v>2508.75</v>
      </c>
      <c r="G425" s="77">
        <v>0</v>
      </c>
      <c r="I425" s="1" t="s">
        <v>454</v>
      </c>
      <c r="J425" s="1">
        <v>301</v>
      </c>
      <c r="K425" s="56">
        <f>ROUND(0.15*F425,0)</f>
        <v>376</v>
      </c>
      <c r="L425" s="1">
        <f>SUM(E425,J425)</f>
        <v>2308</v>
      </c>
      <c r="M425" s="1">
        <v>1642</v>
      </c>
    </row>
    <row r="426" spans="5:6" ht="12.75">
      <c r="E426" s="69">
        <v>2007</v>
      </c>
      <c r="F426" s="63">
        <v>2509</v>
      </c>
    </row>
    <row r="427" spans="1:12" ht="12.75">
      <c r="A427" s="132" t="s">
        <v>587</v>
      </c>
      <c r="B427" s="132"/>
      <c r="C427" s="132"/>
      <c r="D427" s="132"/>
      <c r="E427" s="132"/>
      <c r="F427" s="132"/>
      <c r="G427" s="132"/>
      <c r="H427" s="132"/>
      <c r="I427" s="132"/>
      <c r="J427" s="132"/>
      <c r="K427" s="132"/>
      <c r="L427" s="132"/>
    </row>
    <row r="428" spans="1:13" ht="12.75">
      <c r="A428" s="132" t="s">
        <v>588</v>
      </c>
      <c r="B428" s="132"/>
      <c r="C428" s="132"/>
      <c r="D428" s="132"/>
      <c r="E428" s="132"/>
      <c r="F428" s="132"/>
      <c r="G428" s="132"/>
      <c r="H428" s="132"/>
      <c r="I428" s="132"/>
      <c r="J428" s="132"/>
      <c r="K428" s="132"/>
      <c r="L428" s="132"/>
      <c r="M428" s="132"/>
    </row>
    <row r="429" spans="1:13" s="3" customFormat="1" ht="12.75">
      <c r="A429" s="138" t="s">
        <v>456</v>
      </c>
      <c r="B429" s="3" t="s">
        <v>409</v>
      </c>
      <c r="C429" s="135" t="s">
        <v>405</v>
      </c>
      <c r="D429" s="3" t="s">
        <v>195</v>
      </c>
      <c r="E429" s="133" t="s">
        <v>406</v>
      </c>
      <c r="F429" s="37"/>
      <c r="G429" s="75" t="s">
        <v>411</v>
      </c>
      <c r="H429" s="3" t="s">
        <v>196</v>
      </c>
      <c r="I429" s="133" t="s">
        <v>197</v>
      </c>
      <c r="J429" s="138" t="s">
        <v>760</v>
      </c>
      <c r="K429" s="34"/>
      <c r="L429" s="131" t="s">
        <v>413</v>
      </c>
      <c r="M429" s="131" t="s">
        <v>403</v>
      </c>
    </row>
    <row r="430" spans="1:13" s="4" customFormat="1" ht="12.75">
      <c r="A430" s="139"/>
      <c r="B430" s="4" t="s">
        <v>410</v>
      </c>
      <c r="C430" s="136"/>
      <c r="D430" s="4" t="s">
        <v>198</v>
      </c>
      <c r="E430" s="134"/>
      <c r="F430" s="38"/>
      <c r="G430" s="76" t="s">
        <v>412</v>
      </c>
      <c r="H430" s="4" t="s">
        <v>199</v>
      </c>
      <c r="I430" s="134"/>
      <c r="J430" s="139"/>
      <c r="K430" s="35"/>
      <c r="L430" s="131"/>
      <c r="M430" s="131"/>
    </row>
    <row r="431" spans="1:13" s="1" customFormat="1" ht="12.75">
      <c r="A431" s="1">
        <v>1</v>
      </c>
      <c r="B431" s="1">
        <v>539</v>
      </c>
      <c r="C431" s="1" t="s">
        <v>589</v>
      </c>
      <c r="D431" s="1" t="s">
        <v>472</v>
      </c>
      <c r="E431" s="1">
        <v>1834</v>
      </c>
      <c r="F431" s="39">
        <f>SUM(E431*1.25)</f>
        <v>2292.5</v>
      </c>
      <c r="G431" s="77">
        <v>0</v>
      </c>
      <c r="H431" s="1" t="s">
        <v>201</v>
      </c>
      <c r="I431" s="1" t="s">
        <v>454</v>
      </c>
      <c r="J431" s="1">
        <v>275</v>
      </c>
      <c r="K431" s="56">
        <f>ROUND(0.15*F431,0)</f>
        <v>344</v>
      </c>
      <c r="L431" s="1">
        <f>SUM(E431,J431,J432)</f>
        <v>2384</v>
      </c>
      <c r="M431" s="1">
        <v>1701</v>
      </c>
    </row>
    <row r="432" spans="6:11" s="1" customFormat="1" ht="12.75">
      <c r="F432" s="39"/>
      <c r="G432" s="77"/>
      <c r="I432" s="1" t="s">
        <v>590</v>
      </c>
      <c r="J432" s="1">
        <v>275</v>
      </c>
      <c r="K432" s="56">
        <f>ROUND(0.15*F432,0)</f>
        <v>0</v>
      </c>
    </row>
    <row r="433" spans="1:13" s="1" customFormat="1" ht="12.75">
      <c r="A433" s="1">
        <v>2</v>
      </c>
      <c r="B433" s="1">
        <v>645</v>
      </c>
      <c r="C433" s="1" t="s">
        <v>591</v>
      </c>
      <c r="D433" s="1" t="s">
        <v>556</v>
      </c>
      <c r="E433" s="1">
        <v>2007</v>
      </c>
      <c r="F433" s="39">
        <f>SUM(E433*1.25)</f>
        <v>2508.75</v>
      </c>
      <c r="G433" s="77">
        <v>0</v>
      </c>
      <c r="I433" s="1" t="s">
        <v>454</v>
      </c>
      <c r="J433" s="1">
        <v>301</v>
      </c>
      <c r="K433" s="56">
        <f>ROUND(0.15*F433,0)</f>
        <v>376</v>
      </c>
      <c r="L433" s="1">
        <f>SUM(E433,J433,J434)</f>
        <v>2609</v>
      </c>
      <c r="M433" s="1">
        <v>1849</v>
      </c>
    </row>
    <row r="434" spans="6:11" s="1" customFormat="1" ht="12.75">
      <c r="F434" s="39"/>
      <c r="G434" s="77"/>
      <c r="I434" s="1" t="s">
        <v>590</v>
      </c>
      <c r="J434" s="1">
        <v>301</v>
      </c>
      <c r="K434" s="56">
        <f>ROUND(0.15*F434,0)</f>
        <v>0</v>
      </c>
    </row>
    <row r="435" spans="1:13" s="1" customFormat="1" ht="12.75">
      <c r="A435" s="1">
        <v>3</v>
      </c>
      <c r="B435" s="1">
        <v>23007</v>
      </c>
      <c r="C435" s="1" t="s">
        <v>592</v>
      </c>
      <c r="D435" s="1" t="s">
        <v>556</v>
      </c>
      <c r="E435" s="1">
        <v>2007</v>
      </c>
      <c r="F435" s="39">
        <f>SUM(E435*1.25)</f>
        <v>2508.75</v>
      </c>
      <c r="G435" s="77">
        <v>0</v>
      </c>
      <c r="I435" s="1" t="s">
        <v>454</v>
      </c>
      <c r="J435" s="1">
        <v>301</v>
      </c>
      <c r="K435" s="56">
        <f>ROUND(0.15*F435,0)</f>
        <v>376</v>
      </c>
      <c r="L435" s="1">
        <f>SUM(E435,J435)</f>
        <v>2308</v>
      </c>
      <c r="M435" s="1">
        <v>1658</v>
      </c>
    </row>
    <row r="436" spans="5:11" s="18" customFormat="1" ht="12.75">
      <c r="E436" s="57">
        <f>SUM(E431:E435)</f>
        <v>5848</v>
      </c>
      <c r="F436" s="70">
        <f>SUM(F431:F435)</f>
        <v>7310</v>
      </c>
      <c r="G436" s="82"/>
      <c r="K436" s="58"/>
    </row>
    <row r="437" spans="1:13" ht="12.75">
      <c r="A437" s="132" t="s">
        <v>593</v>
      </c>
      <c r="B437" s="132"/>
      <c r="C437" s="132"/>
      <c r="D437" s="132"/>
      <c r="E437" s="132"/>
      <c r="F437" s="132"/>
      <c r="G437" s="132"/>
      <c r="H437" s="132"/>
      <c r="I437" s="132"/>
      <c r="J437" s="132"/>
      <c r="K437" s="132"/>
      <c r="L437" s="132"/>
      <c r="M437" s="132"/>
    </row>
    <row r="438" spans="1:13" s="3" customFormat="1" ht="12.75">
      <c r="A438" s="138" t="s">
        <v>456</v>
      </c>
      <c r="B438" s="3" t="s">
        <v>409</v>
      </c>
      <c r="C438" s="135" t="s">
        <v>405</v>
      </c>
      <c r="D438" s="3" t="s">
        <v>195</v>
      </c>
      <c r="E438" s="133" t="s">
        <v>406</v>
      </c>
      <c r="F438" s="37"/>
      <c r="G438" s="75" t="s">
        <v>411</v>
      </c>
      <c r="H438" s="3" t="s">
        <v>196</v>
      </c>
      <c r="I438" s="133" t="s">
        <v>197</v>
      </c>
      <c r="J438" s="138" t="s">
        <v>760</v>
      </c>
      <c r="K438" s="34"/>
      <c r="L438" s="131" t="s">
        <v>413</v>
      </c>
      <c r="M438" s="131" t="s">
        <v>403</v>
      </c>
    </row>
    <row r="439" spans="1:13" s="4" customFormat="1" ht="12.75">
      <c r="A439" s="139"/>
      <c r="B439" s="4" t="s">
        <v>410</v>
      </c>
      <c r="C439" s="136"/>
      <c r="D439" s="4" t="s">
        <v>198</v>
      </c>
      <c r="E439" s="134"/>
      <c r="F439" s="38"/>
      <c r="G439" s="76" t="s">
        <v>412</v>
      </c>
      <c r="H439" s="4" t="s">
        <v>199</v>
      </c>
      <c r="I439" s="134"/>
      <c r="J439" s="139"/>
      <c r="K439" s="35"/>
      <c r="L439" s="131"/>
      <c r="M439" s="131"/>
    </row>
    <row r="440" spans="1:12" s="1" customFormat="1" ht="12.75">
      <c r="A440" s="1">
        <v>1</v>
      </c>
      <c r="B440" s="1">
        <v>176</v>
      </c>
      <c r="C440" s="1" t="s">
        <v>594</v>
      </c>
      <c r="D440" s="1" t="s">
        <v>518</v>
      </c>
      <c r="E440" s="1">
        <v>2474</v>
      </c>
      <c r="F440" s="39">
        <f>SUM(E440*1.25)</f>
        <v>3092.5</v>
      </c>
      <c r="G440" s="77">
        <v>0</v>
      </c>
      <c r="H440" s="1" t="s">
        <v>200</v>
      </c>
      <c r="I440" s="1" t="s">
        <v>454</v>
      </c>
      <c r="J440" s="1">
        <v>371</v>
      </c>
      <c r="K440" s="56">
        <f aca="true" t="shared" si="43" ref="K440:K449">ROUND(0.15*F440,0)</f>
        <v>464</v>
      </c>
      <c r="L440" s="1">
        <f>SUM(E440,J440,J441)</f>
        <v>3202</v>
      </c>
    </row>
    <row r="441" spans="6:11" s="1" customFormat="1" ht="12.75">
      <c r="F441" s="39"/>
      <c r="G441" s="77"/>
      <c r="I441" s="1" t="s">
        <v>590</v>
      </c>
      <c r="J441" s="1">
        <v>357</v>
      </c>
      <c r="K441" s="56">
        <f t="shared" si="43"/>
        <v>0</v>
      </c>
    </row>
    <row r="442" spans="1:13" s="1" customFormat="1" ht="25.5">
      <c r="A442" s="1">
        <v>2</v>
      </c>
      <c r="B442" s="1">
        <v>23011</v>
      </c>
      <c r="C442" s="15" t="s">
        <v>595</v>
      </c>
      <c r="D442" s="1" t="s">
        <v>483</v>
      </c>
      <c r="E442" s="1">
        <v>1948</v>
      </c>
      <c r="F442" s="39">
        <f>SUM(E442*1.25)</f>
        <v>2435</v>
      </c>
      <c r="G442" s="77">
        <v>0</v>
      </c>
      <c r="H442" s="1" t="s">
        <v>201</v>
      </c>
      <c r="I442" s="1" t="s">
        <v>454</v>
      </c>
      <c r="J442" s="1">
        <v>292</v>
      </c>
      <c r="K442" s="56">
        <f t="shared" si="43"/>
        <v>365</v>
      </c>
      <c r="L442" s="1">
        <f>SUM(E442,J442,J443)</f>
        <v>2532</v>
      </c>
      <c r="M442" s="1">
        <v>1793</v>
      </c>
    </row>
    <row r="443" spans="6:11" s="1" customFormat="1" ht="12.75">
      <c r="F443" s="39"/>
      <c r="G443" s="77"/>
      <c r="I443" s="1" t="s">
        <v>590</v>
      </c>
      <c r="J443" s="1">
        <v>292</v>
      </c>
      <c r="K443" s="56">
        <f t="shared" si="43"/>
        <v>0</v>
      </c>
    </row>
    <row r="444" spans="1:11" s="1" customFormat="1" ht="12.75">
      <c r="A444" s="1">
        <v>3</v>
      </c>
      <c r="B444" s="1">
        <v>23015</v>
      </c>
      <c r="C444" s="9" t="s">
        <v>596</v>
      </c>
      <c r="D444" s="1" t="s">
        <v>597</v>
      </c>
      <c r="E444" s="1">
        <v>1829</v>
      </c>
      <c r="F444" s="39">
        <f>SUM(E444*1.25)</f>
        <v>2286.25</v>
      </c>
      <c r="G444" s="77">
        <v>0</v>
      </c>
      <c r="H444" s="1" t="s">
        <v>201</v>
      </c>
      <c r="I444" s="1" t="s">
        <v>454</v>
      </c>
      <c r="J444" s="1">
        <v>274</v>
      </c>
      <c r="K444" s="56">
        <f t="shared" si="43"/>
        <v>343</v>
      </c>
    </row>
    <row r="445" spans="1:13" s="1" customFormat="1" ht="12.75">
      <c r="A445" s="1">
        <v>4</v>
      </c>
      <c r="B445" s="1">
        <v>23016</v>
      </c>
      <c r="C445" s="9" t="s">
        <v>598</v>
      </c>
      <c r="D445" s="1" t="s">
        <v>599</v>
      </c>
      <c r="E445" s="1">
        <v>1857</v>
      </c>
      <c r="F445" s="39">
        <f>SUM(E445*1.25)</f>
        <v>2321.25</v>
      </c>
      <c r="G445" s="77">
        <v>0</v>
      </c>
      <c r="H445" s="1" t="s">
        <v>201</v>
      </c>
      <c r="I445" s="1" t="s">
        <v>454</v>
      </c>
      <c r="J445" s="1">
        <v>279</v>
      </c>
      <c r="K445" s="56">
        <f t="shared" si="43"/>
        <v>348</v>
      </c>
      <c r="L445" s="1">
        <f>SUM(E445,J445,J446)</f>
        <v>2415</v>
      </c>
      <c r="M445" s="1">
        <v>1504</v>
      </c>
    </row>
    <row r="446" spans="3:11" s="1" customFormat="1" ht="12.75">
      <c r="C446" s="9"/>
      <c r="F446" s="39"/>
      <c r="G446" s="77"/>
      <c r="I446" s="1" t="s">
        <v>590</v>
      </c>
      <c r="J446" s="1">
        <v>279</v>
      </c>
      <c r="K446" s="56">
        <f t="shared" si="43"/>
        <v>0</v>
      </c>
    </row>
    <row r="447" spans="1:13" s="1" customFormat="1" ht="12.75">
      <c r="A447" s="1">
        <v>5</v>
      </c>
      <c r="B447" s="1">
        <v>580</v>
      </c>
      <c r="C447" s="9" t="s">
        <v>600</v>
      </c>
      <c r="D447" s="1" t="s">
        <v>554</v>
      </c>
      <c r="E447" s="1">
        <v>1770</v>
      </c>
      <c r="F447" s="39">
        <f>SUM(E447*1.25)</f>
        <v>2212.5</v>
      </c>
      <c r="G447" s="77">
        <v>0</v>
      </c>
      <c r="I447" s="1" t="s">
        <v>454</v>
      </c>
      <c r="J447" s="1">
        <v>266</v>
      </c>
      <c r="K447" s="56">
        <f t="shared" si="43"/>
        <v>332</v>
      </c>
      <c r="L447" s="1">
        <f>SUM(E447,J447,J448)</f>
        <v>2479</v>
      </c>
      <c r="M447" s="1">
        <v>1609</v>
      </c>
    </row>
    <row r="448" spans="3:11" s="1" customFormat="1" ht="12.75">
      <c r="C448" s="9"/>
      <c r="F448" s="39"/>
      <c r="G448" s="77"/>
      <c r="I448" s="1" t="s">
        <v>470</v>
      </c>
      <c r="J448" s="1">
        <v>443</v>
      </c>
      <c r="K448" s="56">
        <f t="shared" si="43"/>
        <v>0</v>
      </c>
    </row>
    <row r="449" spans="1:13" s="1" customFormat="1" ht="12.75">
      <c r="A449" s="1">
        <v>6</v>
      </c>
      <c r="B449" s="1">
        <v>452</v>
      </c>
      <c r="C449" s="9" t="s">
        <v>601</v>
      </c>
      <c r="D449" s="1" t="s">
        <v>526</v>
      </c>
      <c r="E449" s="1">
        <v>1949</v>
      </c>
      <c r="F449" s="39">
        <f>SUM(E449*1.25)</f>
        <v>2436.25</v>
      </c>
      <c r="G449" s="77">
        <v>0</v>
      </c>
      <c r="I449" s="1" t="s">
        <v>454</v>
      </c>
      <c r="J449" s="1">
        <v>292</v>
      </c>
      <c r="K449" s="56">
        <f t="shared" si="43"/>
        <v>365</v>
      </c>
      <c r="L449" s="1">
        <f>SUM(E449,J449)</f>
        <v>2241</v>
      </c>
      <c r="M449" s="1">
        <v>1599</v>
      </c>
    </row>
    <row r="450" spans="5:6" ht="12.75">
      <c r="E450" s="36">
        <f>SUM(E440:E449)</f>
        <v>11827</v>
      </c>
      <c r="F450" s="63">
        <f>SUM(F440:F449)</f>
        <v>14783.75</v>
      </c>
    </row>
    <row r="451" spans="1:9" ht="12.75">
      <c r="A451" s="132" t="s">
        <v>602</v>
      </c>
      <c r="B451" s="132"/>
      <c r="C451" s="132"/>
      <c r="D451" s="132"/>
      <c r="E451" s="132"/>
      <c r="F451" s="132"/>
      <c r="G451" s="132"/>
      <c r="H451" s="132"/>
      <c r="I451" s="132"/>
    </row>
    <row r="452" spans="1:13" s="3" customFormat="1" ht="12.75">
      <c r="A452" s="138" t="s">
        <v>456</v>
      </c>
      <c r="B452" s="3" t="s">
        <v>409</v>
      </c>
      <c r="C452" s="135" t="s">
        <v>405</v>
      </c>
      <c r="D452" s="3" t="s">
        <v>195</v>
      </c>
      <c r="E452" s="133" t="s">
        <v>406</v>
      </c>
      <c r="F452" s="37"/>
      <c r="G452" s="75" t="s">
        <v>411</v>
      </c>
      <c r="H452" s="3" t="s">
        <v>196</v>
      </c>
      <c r="I452" s="133" t="s">
        <v>197</v>
      </c>
      <c r="J452" s="138" t="s">
        <v>760</v>
      </c>
      <c r="K452" s="34"/>
      <c r="L452" s="131" t="s">
        <v>413</v>
      </c>
      <c r="M452" s="131" t="s">
        <v>403</v>
      </c>
    </row>
    <row r="453" spans="1:13" s="4" customFormat="1" ht="12.75">
      <c r="A453" s="139"/>
      <c r="B453" s="4" t="s">
        <v>410</v>
      </c>
      <c r="C453" s="136"/>
      <c r="D453" s="4" t="s">
        <v>198</v>
      </c>
      <c r="E453" s="134"/>
      <c r="F453" s="38"/>
      <c r="G453" s="76" t="s">
        <v>412</v>
      </c>
      <c r="H453" s="4" t="s">
        <v>199</v>
      </c>
      <c r="I453" s="134"/>
      <c r="J453" s="139"/>
      <c r="K453" s="35"/>
      <c r="L453" s="131"/>
      <c r="M453" s="131"/>
    </row>
    <row r="454" spans="1:12" s="1" customFormat="1" ht="12.75">
      <c r="A454" s="1">
        <v>1</v>
      </c>
      <c r="B454" s="1">
        <v>4310</v>
      </c>
      <c r="C454" s="16" t="s">
        <v>603</v>
      </c>
      <c r="D454" s="1" t="s">
        <v>532</v>
      </c>
      <c r="E454" s="1">
        <v>2314</v>
      </c>
      <c r="F454" s="39">
        <f>SUM(E454*1.25)</f>
        <v>2892.5</v>
      </c>
      <c r="G454" s="77">
        <v>0</v>
      </c>
      <c r="H454" s="1" t="s">
        <v>200</v>
      </c>
      <c r="I454" s="1" t="s">
        <v>454</v>
      </c>
      <c r="J454" s="1">
        <v>347</v>
      </c>
      <c r="K454" s="56">
        <f aca="true" t="shared" si="44" ref="K454:K462">ROUND(0.15*F454,0)</f>
        <v>434</v>
      </c>
      <c r="L454" s="1">
        <f>SUM(E454,J454)</f>
        <v>2661</v>
      </c>
    </row>
    <row r="455" spans="1:13" s="1" customFormat="1" ht="25.5">
      <c r="A455" s="1">
        <v>2</v>
      </c>
      <c r="B455" s="1">
        <v>2014</v>
      </c>
      <c r="C455" s="9" t="s">
        <v>604</v>
      </c>
      <c r="D455" s="1" t="s">
        <v>483</v>
      </c>
      <c r="E455" s="1">
        <v>1948</v>
      </c>
      <c r="F455" s="39">
        <f>SUM(E455*1.25)</f>
        <v>2435</v>
      </c>
      <c r="G455" s="77">
        <v>0</v>
      </c>
      <c r="H455" s="1" t="s">
        <v>201</v>
      </c>
      <c r="I455" s="1" t="s">
        <v>454</v>
      </c>
      <c r="J455" s="1">
        <v>292</v>
      </c>
      <c r="K455" s="56">
        <f t="shared" si="44"/>
        <v>365</v>
      </c>
      <c r="L455" s="1">
        <f>SUM(E455,J455,J456)</f>
        <v>2532</v>
      </c>
      <c r="M455" s="1">
        <v>1795</v>
      </c>
    </row>
    <row r="456" spans="3:11" s="1" customFormat="1" ht="12.75">
      <c r="C456" s="9"/>
      <c r="F456" s="39"/>
      <c r="G456" s="77"/>
      <c r="I456" s="1" t="s">
        <v>590</v>
      </c>
      <c r="J456" s="1">
        <v>292</v>
      </c>
      <c r="K456" s="56">
        <f t="shared" si="44"/>
        <v>0</v>
      </c>
    </row>
    <row r="457" spans="1:13" s="1" customFormat="1" ht="12.75">
      <c r="A457" s="1">
        <v>3</v>
      </c>
      <c r="B457" s="1">
        <v>635</v>
      </c>
      <c r="C457" s="9" t="s">
        <v>605</v>
      </c>
      <c r="D457" s="1" t="s">
        <v>514</v>
      </c>
      <c r="E457" s="1">
        <v>1770</v>
      </c>
      <c r="F457" s="39">
        <f>SUM(E457*1.25)</f>
        <v>2212.5</v>
      </c>
      <c r="G457" s="77">
        <v>0</v>
      </c>
      <c r="H457" s="1" t="s">
        <v>201</v>
      </c>
      <c r="I457" s="1" t="s">
        <v>454</v>
      </c>
      <c r="J457" s="1">
        <v>266</v>
      </c>
      <c r="K457" s="56">
        <f t="shared" si="44"/>
        <v>332</v>
      </c>
      <c r="L457" s="1">
        <f>SUM(E457,J457,J458)</f>
        <v>2302</v>
      </c>
      <c r="M457" s="1">
        <v>1644</v>
      </c>
    </row>
    <row r="458" spans="3:11" s="1" customFormat="1" ht="12.75">
      <c r="C458" s="9"/>
      <c r="F458" s="39"/>
      <c r="G458" s="77"/>
      <c r="I458" s="1" t="s">
        <v>590</v>
      </c>
      <c r="J458" s="1">
        <v>266</v>
      </c>
      <c r="K458" s="56">
        <f t="shared" si="44"/>
        <v>0</v>
      </c>
    </row>
    <row r="459" spans="1:13" s="1" customFormat="1" ht="12.75">
      <c r="A459" s="1">
        <v>4</v>
      </c>
      <c r="B459" s="1">
        <v>11077</v>
      </c>
      <c r="C459" s="9" t="s">
        <v>606</v>
      </c>
      <c r="D459" s="1" t="s">
        <v>398</v>
      </c>
      <c r="E459" s="1">
        <v>2087</v>
      </c>
      <c r="F459" s="39">
        <f>SUM(E459*1.25)</f>
        <v>2608.75</v>
      </c>
      <c r="G459" s="77">
        <v>0</v>
      </c>
      <c r="I459" s="1" t="s">
        <v>454</v>
      </c>
      <c r="J459" s="1">
        <v>313</v>
      </c>
      <c r="K459" s="56">
        <f t="shared" si="44"/>
        <v>391</v>
      </c>
      <c r="L459" s="1">
        <f>SUM(E459,J459)</f>
        <v>2400</v>
      </c>
      <c r="M459" s="1">
        <v>1703</v>
      </c>
    </row>
    <row r="460" spans="1:13" s="1" customFormat="1" ht="12.75">
      <c r="A460" s="1">
        <v>5</v>
      </c>
      <c r="B460" s="1">
        <v>651</v>
      </c>
      <c r="C460" s="16" t="s">
        <v>607</v>
      </c>
      <c r="D460" s="1" t="s">
        <v>608</v>
      </c>
      <c r="E460" s="1">
        <v>2007</v>
      </c>
      <c r="F460" s="39">
        <f>SUM(E460*1.25)</f>
        <v>2508.75</v>
      </c>
      <c r="G460" s="77">
        <v>0</v>
      </c>
      <c r="I460" s="1" t="s">
        <v>454</v>
      </c>
      <c r="J460" s="1">
        <v>301</v>
      </c>
      <c r="K460" s="56">
        <f t="shared" si="44"/>
        <v>376</v>
      </c>
      <c r="L460" s="1">
        <f>SUM(E460,J460,J461)</f>
        <v>2609</v>
      </c>
      <c r="M460" s="1">
        <v>1865</v>
      </c>
    </row>
    <row r="461" spans="3:11" s="1" customFormat="1" ht="12.75">
      <c r="C461" s="16"/>
      <c r="F461" s="39"/>
      <c r="G461" s="77"/>
      <c r="I461" s="1" t="s">
        <v>590</v>
      </c>
      <c r="J461" s="1">
        <v>301</v>
      </c>
      <c r="K461" s="56">
        <f t="shared" si="44"/>
        <v>0</v>
      </c>
    </row>
    <row r="462" spans="1:13" s="1" customFormat="1" ht="12.75">
      <c r="A462" s="1">
        <v>6</v>
      </c>
      <c r="B462" s="1">
        <v>567</v>
      </c>
      <c r="C462" s="1" t="s">
        <v>609</v>
      </c>
      <c r="D462" s="1" t="s">
        <v>610</v>
      </c>
      <c r="E462" s="1">
        <v>1906</v>
      </c>
      <c r="F462" s="39">
        <f>SUM(E462*1.25)</f>
        <v>2382.5</v>
      </c>
      <c r="G462" s="77">
        <v>0</v>
      </c>
      <c r="I462" s="1" t="s">
        <v>454</v>
      </c>
      <c r="J462" s="1">
        <v>286</v>
      </c>
      <c r="K462" s="56">
        <f t="shared" si="44"/>
        <v>357</v>
      </c>
      <c r="L462" s="1">
        <f>SUM(E462,J462)</f>
        <v>2192</v>
      </c>
      <c r="M462" s="1">
        <v>1566</v>
      </c>
    </row>
    <row r="463" spans="5:6" ht="12.75">
      <c r="E463" s="36">
        <f>SUM(E454:E462)</f>
        <v>12032</v>
      </c>
      <c r="F463" s="63">
        <f>SUM(F454:F462)</f>
        <v>15040</v>
      </c>
    </row>
    <row r="464" spans="2:13" ht="12.75">
      <c r="B464" s="132" t="s">
        <v>611</v>
      </c>
      <c r="C464" s="132"/>
      <c r="D464" s="132"/>
      <c r="E464" s="132"/>
      <c r="F464" s="132"/>
      <c r="G464" s="132"/>
      <c r="H464" s="132"/>
      <c r="I464" s="132"/>
      <c r="J464" s="132"/>
      <c r="K464" s="132"/>
      <c r="L464" s="132"/>
      <c r="M464" s="132"/>
    </row>
    <row r="465" spans="1:13" s="3" customFormat="1" ht="12.75">
      <c r="A465" s="138" t="s">
        <v>456</v>
      </c>
      <c r="B465" s="3" t="s">
        <v>409</v>
      </c>
      <c r="C465" s="135" t="s">
        <v>405</v>
      </c>
      <c r="D465" s="3" t="s">
        <v>195</v>
      </c>
      <c r="E465" s="133" t="s">
        <v>406</v>
      </c>
      <c r="F465" s="37"/>
      <c r="G465" s="75" t="s">
        <v>411</v>
      </c>
      <c r="H465" s="3" t="s">
        <v>196</v>
      </c>
      <c r="I465" s="133" t="s">
        <v>197</v>
      </c>
      <c r="J465" s="138" t="s">
        <v>760</v>
      </c>
      <c r="K465" s="34"/>
      <c r="L465" s="131" t="s">
        <v>413</v>
      </c>
      <c r="M465" s="131" t="s">
        <v>403</v>
      </c>
    </row>
    <row r="466" spans="1:13" s="4" customFormat="1" ht="12.75">
      <c r="A466" s="139"/>
      <c r="B466" s="4" t="s">
        <v>410</v>
      </c>
      <c r="C466" s="136"/>
      <c r="D466" s="4" t="s">
        <v>198</v>
      </c>
      <c r="E466" s="134"/>
      <c r="F466" s="38"/>
      <c r="G466" s="76" t="s">
        <v>412</v>
      </c>
      <c r="H466" s="4" t="s">
        <v>199</v>
      </c>
      <c r="I466" s="134"/>
      <c r="J466" s="139"/>
      <c r="K466" s="35"/>
      <c r="L466" s="131"/>
      <c r="M466" s="131"/>
    </row>
    <row r="467" spans="1:12" s="1" customFormat="1" ht="12.75">
      <c r="A467" s="1">
        <v>1</v>
      </c>
      <c r="B467" s="1">
        <v>77028</v>
      </c>
      <c r="C467" s="1" t="s">
        <v>612</v>
      </c>
      <c r="D467" s="1" t="s">
        <v>532</v>
      </c>
      <c r="E467" s="1">
        <v>2777</v>
      </c>
      <c r="F467" s="39">
        <f>SUM(E467*1.25)</f>
        <v>3471.25</v>
      </c>
      <c r="G467" s="77">
        <v>0</v>
      </c>
      <c r="H467" s="1" t="s">
        <v>200</v>
      </c>
      <c r="I467" s="1" t="s">
        <v>454</v>
      </c>
      <c r="J467" s="1">
        <v>417</v>
      </c>
      <c r="K467" s="56">
        <f aca="true" t="shared" si="45" ref="K467:K485">ROUND(0.15*F467,0)</f>
        <v>521</v>
      </c>
      <c r="L467" s="1">
        <f>SUM(E467+J467)</f>
        <v>3194</v>
      </c>
    </row>
    <row r="468" spans="1:13" s="1" customFormat="1" ht="12.75">
      <c r="A468" s="1">
        <v>2</v>
      </c>
      <c r="B468" s="1">
        <v>642</v>
      </c>
      <c r="C468" s="1" t="s">
        <v>613</v>
      </c>
      <c r="D468" s="1" t="s">
        <v>345</v>
      </c>
      <c r="E468" s="1">
        <v>2388</v>
      </c>
      <c r="F468" s="39">
        <f>SUM(E468*1.25)</f>
        <v>2985</v>
      </c>
      <c r="G468" s="77">
        <v>0</v>
      </c>
      <c r="H468" s="1" t="s">
        <v>200</v>
      </c>
      <c r="I468" s="1" t="s">
        <v>454</v>
      </c>
      <c r="J468" s="1">
        <v>358</v>
      </c>
      <c r="K468" s="56">
        <f t="shared" si="45"/>
        <v>448</v>
      </c>
      <c r="L468" s="1">
        <f>SUM(E468+J468+J469)</f>
        <v>3424</v>
      </c>
      <c r="M468" s="1">
        <v>1938</v>
      </c>
    </row>
    <row r="469" spans="6:11" s="1" customFormat="1" ht="12.75">
      <c r="F469" s="39"/>
      <c r="G469" s="77"/>
      <c r="I469" s="1" t="s">
        <v>470</v>
      </c>
      <c r="J469" s="1">
        <v>678</v>
      </c>
      <c r="K469" s="56">
        <f t="shared" si="45"/>
        <v>0</v>
      </c>
    </row>
    <row r="470" spans="1:13" s="1" customFormat="1" ht="12.75">
      <c r="A470" s="1">
        <v>3</v>
      </c>
      <c r="B470" s="1">
        <v>2021</v>
      </c>
      <c r="C470" s="1" t="s">
        <v>614</v>
      </c>
      <c r="D470" s="1" t="s">
        <v>483</v>
      </c>
      <c r="E470" s="1">
        <v>1948</v>
      </c>
      <c r="F470" s="39">
        <f aca="true" t="shared" si="46" ref="F470:F475">SUM(E470*1.25)</f>
        <v>2435</v>
      </c>
      <c r="G470" s="77">
        <v>0</v>
      </c>
      <c r="H470" s="1" t="s">
        <v>201</v>
      </c>
      <c r="I470" s="1" t="s">
        <v>454</v>
      </c>
      <c r="J470" s="1">
        <v>292</v>
      </c>
      <c r="K470" s="56">
        <f t="shared" si="45"/>
        <v>365</v>
      </c>
      <c r="L470" s="1">
        <f>SUM(E470+J470)</f>
        <v>2240</v>
      </c>
      <c r="M470" s="1">
        <v>1598</v>
      </c>
    </row>
    <row r="471" spans="1:13" s="1" customFormat="1" ht="12.75">
      <c r="A471" s="1">
        <v>4</v>
      </c>
      <c r="B471" s="1">
        <v>2040</v>
      </c>
      <c r="C471" s="1" t="s">
        <v>615</v>
      </c>
      <c r="D471" s="1" t="s">
        <v>483</v>
      </c>
      <c r="E471" s="1">
        <v>1948</v>
      </c>
      <c r="F471" s="39">
        <f t="shared" si="46"/>
        <v>2435</v>
      </c>
      <c r="G471" s="77">
        <v>0</v>
      </c>
      <c r="H471" s="1" t="s">
        <v>201</v>
      </c>
      <c r="I471" s="1" t="s">
        <v>454</v>
      </c>
      <c r="J471" s="1">
        <v>292</v>
      </c>
      <c r="K471" s="56">
        <f t="shared" si="45"/>
        <v>365</v>
      </c>
      <c r="L471" s="1">
        <f>SUM(E471+J471)</f>
        <v>2240</v>
      </c>
      <c r="M471" s="1">
        <v>1598</v>
      </c>
    </row>
    <row r="472" spans="1:13" s="1" customFormat="1" ht="12.75">
      <c r="A472" s="1">
        <v>5</v>
      </c>
      <c r="B472" s="1">
        <v>11019</v>
      </c>
      <c r="C472" s="1" t="s">
        <v>616</v>
      </c>
      <c r="D472" s="1" t="s">
        <v>483</v>
      </c>
      <c r="E472" s="1">
        <v>1948</v>
      </c>
      <c r="F472" s="39">
        <f t="shared" si="46"/>
        <v>2435</v>
      </c>
      <c r="G472" s="77">
        <v>0</v>
      </c>
      <c r="H472" s="1" t="s">
        <v>201</v>
      </c>
      <c r="I472" s="1" t="s">
        <v>454</v>
      </c>
      <c r="J472" s="1">
        <v>292</v>
      </c>
      <c r="K472" s="56">
        <f t="shared" si="45"/>
        <v>365</v>
      </c>
      <c r="L472" s="1">
        <f>SUM(E472+J472)</f>
        <v>2240</v>
      </c>
      <c r="M472" s="1">
        <v>1598</v>
      </c>
    </row>
    <row r="473" spans="1:13" s="1" customFormat="1" ht="12.75">
      <c r="A473" s="1">
        <v>6</v>
      </c>
      <c r="B473" s="1">
        <v>2106</v>
      </c>
      <c r="C473" s="1" t="s">
        <v>617</v>
      </c>
      <c r="D473" s="1" t="s">
        <v>400</v>
      </c>
      <c r="E473" s="1">
        <v>1814</v>
      </c>
      <c r="F473" s="39">
        <f t="shared" si="46"/>
        <v>2267.5</v>
      </c>
      <c r="G473" s="77">
        <v>0</v>
      </c>
      <c r="H473" s="1" t="s">
        <v>201</v>
      </c>
      <c r="I473" s="1" t="s">
        <v>454</v>
      </c>
      <c r="J473" s="1">
        <v>272</v>
      </c>
      <c r="K473" s="56">
        <f t="shared" si="45"/>
        <v>340</v>
      </c>
      <c r="L473" s="1">
        <f>SUM(E473+J473)</f>
        <v>2086</v>
      </c>
      <c r="M473" s="1">
        <v>1496</v>
      </c>
    </row>
    <row r="474" spans="1:13" s="1" customFormat="1" ht="12.75">
      <c r="A474" s="1">
        <v>7</v>
      </c>
      <c r="B474" s="1">
        <v>2004</v>
      </c>
      <c r="C474" s="1" t="s">
        <v>618</v>
      </c>
      <c r="D474" s="1" t="s">
        <v>599</v>
      </c>
      <c r="E474" s="1">
        <v>1857</v>
      </c>
      <c r="F474" s="39">
        <f t="shared" si="46"/>
        <v>2321.25</v>
      </c>
      <c r="G474" s="77">
        <v>0</v>
      </c>
      <c r="H474" s="1" t="s">
        <v>201</v>
      </c>
      <c r="I474" s="1" t="s">
        <v>454</v>
      </c>
      <c r="J474" s="1">
        <v>279</v>
      </c>
      <c r="K474" s="56">
        <f t="shared" si="45"/>
        <v>348</v>
      </c>
      <c r="L474" s="1">
        <f>SUM(E474+J474)</f>
        <v>2136</v>
      </c>
      <c r="M474" s="1">
        <v>1528</v>
      </c>
    </row>
    <row r="475" spans="1:13" s="1" customFormat="1" ht="12.75">
      <c r="A475" s="1">
        <v>8</v>
      </c>
      <c r="B475" s="1">
        <v>2113</v>
      </c>
      <c r="C475" s="1" t="s">
        <v>619</v>
      </c>
      <c r="D475" s="1" t="s">
        <v>620</v>
      </c>
      <c r="E475" s="1">
        <v>1727</v>
      </c>
      <c r="F475" s="39">
        <f t="shared" si="46"/>
        <v>2158.75</v>
      </c>
      <c r="G475" s="77">
        <v>0</v>
      </c>
      <c r="H475" s="1" t="s">
        <v>201</v>
      </c>
      <c r="I475" s="1" t="s">
        <v>454</v>
      </c>
      <c r="J475" s="1">
        <v>259</v>
      </c>
      <c r="K475" s="56">
        <f t="shared" si="45"/>
        <v>324</v>
      </c>
      <c r="L475" s="1">
        <f>SUM(E475+J475+J476)</f>
        <v>2373</v>
      </c>
      <c r="M475" s="1">
        <v>1426</v>
      </c>
    </row>
    <row r="476" spans="6:11" s="1" customFormat="1" ht="12.75">
      <c r="F476" s="39"/>
      <c r="G476" s="77"/>
      <c r="I476" s="1" t="s">
        <v>470</v>
      </c>
      <c r="J476" s="1">
        <v>387</v>
      </c>
      <c r="K476" s="56">
        <f t="shared" si="45"/>
        <v>0</v>
      </c>
    </row>
    <row r="477" spans="1:13" s="1" customFormat="1" ht="12.75">
      <c r="A477" s="1">
        <v>9</v>
      </c>
      <c r="B477" s="1">
        <v>540</v>
      </c>
      <c r="C477" s="1" t="s">
        <v>621</v>
      </c>
      <c r="D477" s="1" t="s">
        <v>554</v>
      </c>
      <c r="E477" s="1">
        <v>1770</v>
      </c>
      <c r="F477" s="39">
        <f>SUM(E477*1.25)</f>
        <v>2212.5</v>
      </c>
      <c r="G477" s="77">
        <v>0</v>
      </c>
      <c r="I477" s="1" t="s">
        <v>454</v>
      </c>
      <c r="J477" s="1">
        <v>266</v>
      </c>
      <c r="K477" s="56">
        <f t="shared" si="45"/>
        <v>332</v>
      </c>
      <c r="L477" s="1">
        <f>SUM(E477+J477+J478)</f>
        <v>2479</v>
      </c>
      <c r="M477" s="1">
        <v>1612</v>
      </c>
    </row>
    <row r="478" spans="6:11" s="1" customFormat="1" ht="12.75">
      <c r="F478" s="39"/>
      <c r="G478" s="77"/>
      <c r="I478" s="1" t="s">
        <v>470</v>
      </c>
      <c r="J478" s="1">
        <v>443</v>
      </c>
      <c r="K478" s="56">
        <f t="shared" si="45"/>
        <v>0</v>
      </c>
    </row>
    <row r="479" spans="1:13" s="1" customFormat="1" ht="12.75">
      <c r="A479" s="1">
        <v>10</v>
      </c>
      <c r="B479" s="1">
        <v>655</v>
      </c>
      <c r="C479" s="1" t="s">
        <v>622</v>
      </c>
      <c r="D479" s="1" t="s">
        <v>398</v>
      </c>
      <c r="E479" s="1">
        <v>2087</v>
      </c>
      <c r="F479" s="39">
        <f aca="true" t="shared" si="47" ref="F479:F484">SUM(E479*1.25)</f>
        <v>2608.75</v>
      </c>
      <c r="G479" s="77">
        <v>0</v>
      </c>
      <c r="I479" s="1" t="s">
        <v>454</v>
      </c>
      <c r="J479" s="1">
        <v>313</v>
      </c>
      <c r="K479" s="56">
        <f t="shared" si="45"/>
        <v>391</v>
      </c>
      <c r="L479" s="1">
        <f aca="true" t="shared" si="48" ref="L479:L484">SUM(E479+J479)</f>
        <v>2400</v>
      </c>
      <c r="M479" s="1">
        <v>1704</v>
      </c>
    </row>
    <row r="480" spans="1:13" s="1" customFormat="1" ht="12.75">
      <c r="A480" s="1">
        <v>11</v>
      </c>
      <c r="B480" s="1">
        <v>2055</v>
      </c>
      <c r="C480" s="1" t="s">
        <v>623</v>
      </c>
      <c r="D480" s="1" t="s">
        <v>624</v>
      </c>
      <c r="E480" s="1">
        <v>2007</v>
      </c>
      <c r="F480" s="39">
        <f t="shared" si="47"/>
        <v>2508.75</v>
      </c>
      <c r="G480" s="77">
        <v>0</v>
      </c>
      <c r="I480" s="1" t="s">
        <v>454</v>
      </c>
      <c r="J480" s="1">
        <v>301</v>
      </c>
      <c r="K480" s="56">
        <f t="shared" si="45"/>
        <v>376</v>
      </c>
      <c r="L480" s="1">
        <f t="shared" si="48"/>
        <v>2308</v>
      </c>
      <c r="M480" s="1">
        <v>1642</v>
      </c>
    </row>
    <row r="481" spans="1:13" s="1" customFormat="1" ht="12.75">
      <c r="A481" s="1">
        <v>12</v>
      </c>
      <c r="B481" s="1">
        <v>2104</v>
      </c>
      <c r="C481" s="1" t="s">
        <v>625</v>
      </c>
      <c r="D481" s="1" t="s">
        <v>461</v>
      </c>
      <c r="E481" s="1">
        <v>2007</v>
      </c>
      <c r="F481" s="39">
        <f t="shared" si="47"/>
        <v>2508.75</v>
      </c>
      <c r="G481" s="77">
        <v>0</v>
      </c>
      <c r="I481" s="1" t="s">
        <v>454</v>
      </c>
      <c r="J481" s="1">
        <v>301</v>
      </c>
      <c r="K481" s="56">
        <f t="shared" si="45"/>
        <v>376</v>
      </c>
      <c r="L481" s="1">
        <f t="shared" si="48"/>
        <v>2308</v>
      </c>
      <c r="M481" s="1">
        <v>1642</v>
      </c>
    </row>
    <row r="482" spans="1:13" s="1" customFormat="1" ht="12.75">
      <c r="A482" s="1">
        <v>13</v>
      </c>
      <c r="B482" s="1">
        <v>2023</v>
      </c>
      <c r="C482" s="1" t="s">
        <v>626</v>
      </c>
      <c r="D482" s="1" t="s">
        <v>463</v>
      </c>
      <c r="E482" s="1">
        <v>1916</v>
      </c>
      <c r="F482" s="39">
        <f t="shared" si="47"/>
        <v>2395</v>
      </c>
      <c r="G482" s="77">
        <v>0</v>
      </c>
      <c r="I482" s="1" t="s">
        <v>454</v>
      </c>
      <c r="J482" s="1">
        <v>287</v>
      </c>
      <c r="K482" s="56">
        <f t="shared" si="45"/>
        <v>359</v>
      </c>
      <c r="L482" s="1">
        <f t="shared" si="48"/>
        <v>2203</v>
      </c>
      <c r="M482" s="1">
        <v>1582</v>
      </c>
    </row>
    <row r="483" spans="1:13" s="1" customFormat="1" ht="12.75">
      <c r="A483" s="1">
        <v>14</v>
      </c>
      <c r="B483" s="1">
        <v>2109</v>
      </c>
      <c r="C483" s="1" t="s">
        <v>627</v>
      </c>
      <c r="D483" s="1" t="s">
        <v>628</v>
      </c>
      <c r="E483" s="1">
        <v>1762</v>
      </c>
      <c r="F483" s="39">
        <f t="shared" si="47"/>
        <v>2202.5</v>
      </c>
      <c r="G483" s="77">
        <v>0</v>
      </c>
      <c r="I483" s="1" t="s">
        <v>454</v>
      </c>
      <c r="J483" s="1">
        <v>264</v>
      </c>
      <c r="K483" s="56">
        <f t="shared" si="45"/>
        <v>330</v>
      </c>
      <c r="L483" s="1">
        <f t="shared" si="48"/>
        <v>2026</v>
      </c>
      <c r="M483" s="1">
        <v>1464</v>
      </c>
    </row>
    <row r="484" spans="1:13" s="1" customFormat="1" ht="12.75">
      <c r="A484" s="1">
        <v>15</v>
      </c>
      <c r="B484" s="1">
        <v>2111</v>
      </c>
      <c r="C484" s="1" t="s">
        <v>629</v>
      </c>
      <c r="D484" s="1" t="s">
        <v>628</v>
      </c>
      <c r="E484" s="1">
        <v>1762</v>
      </c>
      <c r="F484" s="39">
        <f t="shared" si="47"/>
        <v>2202.5</v>
      </c>
      <c r="G484" s="77">
        <v>0</v>
      </c>
      <c r="I484" s="1" t="s">
        <v>454</v>
      </c>
      <c r="J484" s="1">
        <v>264</v>
      </c>
      <c r="K484" s="56">
        <f t="shared" si="45"/>
        <v>330</v>
      </c>
      <c r="L484" s="1">
        <f t="shared" si="48"/>
        <v>2026</v>
      </c>
      <c r="M484" s="1">
        <v>1454</v>
      </c>
    </row>
    <row r="485" spans="5:11" ht="12.75">
      <c r="E485" s="36">
        <f>SUM(E467:E484)</f>
        <v>29718</v>
      </c>
      <c r="F485" s="63">
        <f>SUM(F467:F484)</f>
        <v>37147.5</v>
      </c>
      <c r="K485" s="68">
        <f t="shared" si="45"/>
        <v>5572</v>
      </c>
    </row>
    <row r="486" spans="2:13" ht="12.75">
      <c r="B486" s="132" t="s">
        <v>630</v>
      </c>
      <c r="C486" s="132"/>
      <c r="D486" s="132"/>
      <c r="E486" s="132"/>
      <c r="F486" s="132"/>
      <c r="G486" s="132"/>
      <c r="H486" s="132"/>
      <c r="I486" s="132"/>
      <c r="J486" s="132"/>
      <c r="K486" s="132"/>
      <c r="L486" s="132"/>
      <c r="M486" s="132"/>
    </row>
    <row r="487" spans="1:13" s="3" customFormat="1" ht="12.75">
      <c r="A487" s="138" t="s">
        <v>456</v>
      </c>
      <c r="B487" s="3" t="s">
        <v>409</v>
      </c>
      <c r="C487" s="135" t="s">
        <v>405</v>
      </c>
      <c r="D487" s="3" t="s">
        <v>195</v>
      </c>
      <c r="E487" s="133" t="s">
        <v>406</v>
      </c>
      <c r="F487" s="37"/>
      <c r="G487" s="75" t="s">
        <v>411</v>
      </c>
      <c r="H487" s="3" t="s">
        <v>196</v>
      </c>
      <c r="I487" s="133" t="s">
        <v>197</v>
      </c>
      <c r="J487" s="138" t="s">
        <v>760</v>
      </c>
      <c r="K487" s="34"/>
      <c r="L487" s="131" t="s">
        <v>413</v>
      </c>
      <c r="M487" s="131" t="s">
        <v>403</v>
      </c>
    </row>
    <row r="488" spans="1:13" s="4" customFormat="1" ht="12.75">
      <c r="A488" s="139"/>
      <c r="B488" s="4" t="s">
        <v>410</v>
      </c>
      <c r="C488" s="136"/>
      <c r="D488" s="4" t="s">
        <v>198</v>
      </c>
      <c r="E488" s="134"/>
      <c r="F488" s="38"/>
      <c r="G488" s="76" t="s">
        <v>412</v>
      </c>
      <c r="H488" s="4" t="s">
        <v>199</v>
      </c>
      <c r="I488" s="134"/>
      <c r="J488" s="139"/>
      <c r="K488" s="35"/>
      <c r="L488" s="131"/>
      <c r="M488" s="131"/>
    </row>
    <row r="489" spans="1:13" s="1" customFormat="1" ht="12.75">
      <c r="A489" s="1">
        <v>1</v>
      </c>
      <c r="B489" s="1">
        <v>2093</v>
      </c>
      <c r="C489" s="1" t="s">
        <v>631</v>
      </c>
      <c r="D489" s="1" t="s">
        <v>345</v>
      </c>
      <c r="E489" s="1">
        <v>2388</v>
      </c>
      <c r="F489" s="39">
        <f>SUM(E489*1.25)</f>
        <v>2985</v>
      </c>
      <c r="G489" s="77">
        <v>0</v>
      </c>
      <c r="H489" s="1" t="s">
        <v>200</v>
      </c>
      <c r="I489" s="1" t="s">
        <v>454</v>
      </c>
      <c r="J489" s="1">
        <v>358</v>
      </c>
      <c r="K489" s="56">
        <f>ROUND(0.15*F489,0)</f>
        <v>448</v>
      </c>
      <c r="L489" s="1">
        <f>SUM(E489+J489)</f>
        <v>2746</v>
      </c>
      <c r="M489" s="1">
        <v>1874</v>
      </c>
    </row>
    <row r="490" spans="1:13" s="1" customFormat="1" ht="12.75">
      <c r="A490" s="1">
        <v>2</v>
      </c>
      <c r="B490" s="1">
        <v>3152</v>
      </c>
      <c r="C490" s="1" t="s">
        <v>632</v>
      </c>
      <c r="D490" s="1" t="s">
        <v>483</v>
      </c>
      <c r="E490" s="1">
        <v>1948</v>
      </c>
      <c r="F490" s="39">
        <f>SUM(E490*1.25)</f>
        <v>2435</v>
      </c>
      <c r="G490" s="77">
        <v>0</v>
      </c>
      <c r="H490" s="1" t="s">
        <v>201</v>
      </c>
      <c r="I490" s="1" t="s">
        <v>454</v>
      </c>
      <c r="J490" s="1">
        <v>292</v>
      </c>
      <c r="K490" s="56">
        <f>ROUND(0.15*F490,0)</f>
        <v>365</v>
      </c>
      <c r="L490" s="1">
        <f>SUM(E490+J490)</f>
        <v>2240</v>
      </c>
      <c r="M490" s="1">
        <v>1606</v>
      </c>
    </row>
    <row r="491" spans="5:6" ht="12.75">
      <c r="E491" s="36">
        <f>SUM(E489:E490)</f>
        <v>4336</v>
      </c>
      <c r="F491" s="63">
        <f>SUM(F489:F490)</f>
        <v>5420</v>
      </c>
    </row>
    <row r="492" spans="1:13" ht="12.75">
      <c r="A492" s="132" t="s">
        <v>642</v>
      </c>
      <c r="B492" s="132"/>
      <c r="C492" s="132"/>
      <c r="D492" s="132"/>
      <c r="E492" s="132"/>
      <c r="F492" s="132"/>
      <c r="G492" s="132"/>
      <c r="H492" s="132"/>
      <c r="I492" s="132"/>
      <c r="J492" s="132"/>
      <c r="K492" s="132"/>
      <c r="L492" s="132"/>
      <c r="M492" s="132"/>
    </row>
    <row r="493" spans="1:8" ht="12.75">
      <c r="A493" s="132" t="s">
        <v>643</v>
      </c>
      <c r="B493" s="132"/>
      <c r="C493" s="132"/>
      <c r="D493" s="132"/>
      <c r="E493" s="132"/>
      <c r="F493" s="132"/>
      <c r="G493" s="132"/>
      <c r="H493" s="132"/>
    </row>
    <row r="494" spans="1:13" s="3" customFormat="1" ht="12.75">
      <c r="A494" s="138" t="s">
        <v>456</v>
      </c>
      <c r="B494" s="3" t="s">
        <v>409</v>
      </c>
      <c r="C494" s="135" t="s">
        <v>405</v>
      </c>
      <c r="D494" s="3" t="s">
        <v>195</v>
      </c>
      <c r="E494" s="133" t="s">
        <v>406</v>
      </c>
      <c r="F494" s="37"/>
      <c r="G494" s="75" t="s">
        <v>411</v>
      </c>
      <c r="H494" s="3" t="s">
        <v>196</v>
      </c>
      <c r="I494" s="133" t="s">
        <v>197</v>
      </c>
      <c r="J494" s="138" t="s">
        <v>760</v>
      </c>
      <c r="K494" s="34"/>
      <c r="L494" s="131" t="s">
        <v>413</v>
      </c>
      <c r="M494" s="131" t="s">
        <v>403</v>
      </c>
    </row>
    <row r="495" spans="1:13" s="4" customFormat="1" ht="12.75">
      <c r="A495" s="139"/>
      <c r="B495" s="4" t="s">
        <v>410</v>
      </c>
      <c r="C495" s="136"/>
      <c r="D495" s="4" t="s">
        <v>198</v>
      </c>
      <c r="E495" s="134"/>
      <c r="F495" s="38"/>
      <c r="G495" s="76" t="s">
        <v>412</v>
      </c>
      <c r="H495" s="4" t="s">
        <v>199</v>
      </c>
      <c r="I495" s="134"/>
      <c r="J495" s="139"/>
      <c r="K495" s="35"/>
      <c r="L495" s="131"/>
      <c r="M495" s="131"/>
    </row>
    <row r="496" spans="1:13" ht="12.75">
      <c r="A496" s="1">
        <v>1</v>
      </c>
      <c r="B496" s="1">
        <v>6002</v>
      </c>
      <c r="C496" s="1" t="s">
        <v>644</v>
      </c>
      <c r="D496" s="1" t="s">
        <v>304</v>
      </c>
      <c r="E496" s="1">
        <v>2571</v>
      </c>
      <c r="F496" s="39">
        <f>SUM(E496*1.25)</f>
        <v>3213.75</v>
      </c>
      <c r="G496" s="77">
        <v>0</v>
      </c>
      <c r="H496" s="1" t="s">
        <v>200</v>
      </c>
      <c r="I496" s="1" t="s">
        <v>454</v>
      </c>
      <c r="J496" s="1">
        <v>386</v>
      </c>
      <c r="K496" s="56">
        <f>ROUND(0.15*F496,0)</f>
        <v>482</v>
      </c>
      <c r="L496" s="1">
        <f>SUM(J496:J496,E496)</f>
        <v>2957</v>
      </c>
      <c r="M496" s="1">
        <v>2078</v>
      </c>
    </row>
    <row r="497" spans="1:13" ht="12.75">
      <c r="A497" s="59"/>
      <c r="B497" s="59"/>
      <c r="C497" s="59"/>
      <c r="D497" s="59"/>
      <c r="E497" s="59">
        <v>2571</v>
      </c>
      <c r="F497" s="65">
        <v>3214</v>
      </c>
      <c r="G497" s="67"/>
      <c r="H497" s="59"/>
      <c r="I497" s="59"/>
      <c r="J497" s="18"/>
      <c r="K497" s="58"/>
      <c r="L497" s="18"/>
      <c r="M497" s="18"/>
    </row>
    <row r="498" spans="1:9" ht="12.75">
      <c r="A498" s="142" t="s">
        <v>645</v>
      </c>
      <c r="B498" s="142"/>
      <c r="C498" s="142"/>
      <c r="D498" s="142"/>
      <c r="E498" s="142"/>
      <c r="F498" s="142"/>
      <c r="G498" s="142"/>
      <c r="H498" s="142"/>
      <c r="I498" s="142"/>
    </row>
    <row r="499" spans="1:13" ht="12.75">
      <c r="A499" s="1">
        <v>1</v>
      </c>
      <c r="B499" s="1">
        <v>6032</v>
      </c>
      <c r="C499" s="1" t="s">
        <v>646</v>
      </c>
      <c r="D499" s="1" t="s">
        <v>396</v>
      </c>
      <c r="E499" s="1">
        <v>2104</v>
      </c>
      <c r="F499" s="39">
        <f>SUM(E499*1.25)</f>
        <v>2630</v>
      </c>
      <c r="G499" s="77">
        <v>0</v>
      </c>
      <c r="H499" s="1" t="s">
        <v>201</v>
      </c>
      <c r="I499" s="1" t="s">
        <v>454</v>
      </c>
      <c r="J499" s="1">
        <v>316</v>
      </c>
      <c r="K499" s="56">
        <f>ROUND(0.15*F499,0)</f>
        <v>395</v>
      </c>
      <c r="L499" s="1">
        <f>SUM(J499:J499,E499)</f>
        <v>2420</v>
      </c>
      <c r="M499" s="1">
        <v>1730</v>
      </c>
    </row>
    <row r="500" spans="1:13" ht="12.75">
      <c r="A500" s="59"/>
      <c r="B500" s="59"/>
      <c r="C500" s="59"/>
      <c r="D500" s="59"/>
      <c r="E500" s="59">
        <v>2104</v>
      </c>
      <c r="F500" s="65">
        <v>2630</v>
      </c>
      <c r="G500" s="67"/>
      <c r="H500" s="59"/>
      <c r="I500" s="59"/>
      <c r="J500" s="18"/>
      <c r="K500" s="58"/>
      <c r="L500" s="18"/>
      <c r="M500" s="18"/>
    </row>
    <row r="501" spans="1:9" ht="12.75">
      <c r="A501" s="142" t="s">
        <v>647</v>
      </c>
      <c r="B501" s="142"/>
      <c r="C501" s="142"/>
      <c r="D501" s="142"/>
      <c r="E501" s="142"/>
      <c r="F501" s="142"/>
      <c r="G501" s="142"/>
      <c r="H501" s="142"/>
      <c r="I501" s="142"/>
    </row>
    <row r="502" spans="1:13" ht="12.75">
      <c r="A502" s="1">
        <v>1</v>
      </c>
      <c r="B502" s="1">
        <v>6010</v>
      </c>
      <c r="C502" s="1" t="s">
        <v>648</v>
      </c>
      <c r="D502" s="1" t="s">
        <v>398</v>
      </c>
      <c r="E502" s="1">
        <v>2087</v>
      </c>
      <c r="F502" s="39">
        <f>SUM(E502*1.25)</f>
        <v>2608.75</v>
      </c>
      <c r="G502" s="77">
        <v>0</v>
      </c>
      <c r="H502" s="1"/>
      <c r="I502" s="1" t="s">
        <v>454</v>
      </c>
      <c r="J502" s="1">
        <v>313</v>
      </c>
      <c r="K502" s="56">
        <f>ROUND(0.15*F502,0)</f>
        <v>391</v>
      </c>
      <c r="L502" s="1">
        <f>SUM(J502:J502,E502)</f>
        <v>2400</v>
      </c>
      <c r="M502" s="1">
        <v>1710</v>
      </c>
    </row>
    <row r="503" spans="1:13" ht="12.75">
      <c r="A503" s="1">
        <v>2</v>
      </c>
      <c r="B503" s="1">
        <v>6018</v>
      </c>
      <c r="C503" s="1" t="s">
        <v>649</v>
      </c>
      <c r="D503" s="1" t="s">
        <v>650</v>
      </c>
      <c r="E503" s="1">
        <v>1935</v>
      </c>
      <c r="F503" s="39">
        <f>SUM(E503*1.25)</f>
        <v>2418.75</v>
      </c>
      <c r="G503" s="77">
        <v>0</v>
      </c>
      <c r="H503" s="1"/>
      <c r="I503" s="1" t="s">
        <v>454</v>
      </c>
      <c r="J503" s="1">
        <v>290</v>
      </c>
      <c r="K503" s="56">
        <f>ROUND(0.15*F503,0)</f>
        <v>363</v>
      </c>
      <c r="L503" s="1">
        <f>SUM(J503:J503,E503)</f>
        <v>2225</v>
      </c>
      <c r="M503" s="1">
        <v>1587</v>
      </c>
    </row>
    <row r="504" spans="5:6" ht="12.75">
      <c r="E504">
        <f>SUM(E502:E503)</f>
        <v>4022</v>
      </c>
      <c r="F504" s="63">
        <f>SUM(F502:F503)</f>
        <v>5027.5</v>
      </c>
    </row>
    <row r="506" spans="1:12" ht="12.75">
      <c r="A506" s="132" t="s">
        <v>651</v>
      </c>
      <c r="B506" s="132"/>
      <c r="C506" s="132"/>
      <c r="D506" s="132"/>
      <c r="E506" s="132"/>
      <c r="F506" s="132"/>
      <c r="G506" s="132"/>
      <c r="H506" s="132"/>
      <c r="I506" s="132"/>
      <c r="J506" s="132"/>
      <c r="K506" s="132"/>
      <c r="L506" s="132"/>
    </row>
    <row r="508" spans="1:13" s="3" customFormat="1" ht="12.75">
      <c r="A508" s="138" t="s">
        <v>456</v>
      </c>
      <c r="B508" s="3" t="s">
        <v>409</v>
      </c>
      <c r="C508" s="135" t="s">
        <v>405</v>
      </c>
      <c r="D508" s="3" t="s">
        <v>195</v>
      </c>
      <c r="E508" s="133" t="s">
        <v>406</v>
      </c>
      <c r="F508" s="37"/>
      <c r="G508" s="75" t="s">
        <v>411</v>
      </c>
      <c r="H508" s="3" t="s">
        <v>196</v>
      </c>
      <c r="I508" s="133" t="s">
        <v>197</v>
      </c>
      <c r="J508" s="138" t="s">
        <v>760</v>
      </c>
      <c r="K508" s="34"/>
      <c r="L508" s="131" t="s">
        <v>413</v>
      </c>
      <c r="M508" s="131" t="s">
        <v>403</v>
      </c>
    </row>
    <row r="509" spans="1:13" s="4" customFormat="1" ht="12.75">
      <c r="A509" s="139"/>
      <c r="B509" s="4" t="s">
        <v>410</v>
      </c>
      <c r="C509" s="136"/>
      <c r="D509" s="4" t="s">
        <v>198</v>
      </c>
      <c r="E509" s="134"/>
      <c r="F509" s="38"/>
      <c r="G509" s="76" t="s">
        <v>412</v>
      </c>
      <c r="H509" s="4" t="s">
        <v>199</v>
      </c>
      <c r="I509" s="134"/>
      <c r="J509" s="139"/>
      <c r="K509" s="35"/>
      <c r="L509" s="131"/>
      <c r="M509" s="131"/>
    </row>
    <row r="510" spans="1:13" s="1" customFormat="1" ht="12.75">
      <c r="A510" s="1">
        <v>1</v>
      </c>
      <c r="B510" s="1">
        <v>75054</v>
      </c>
      <c r="C510" s="1" t="s">
        <v>652</v>
      </c>
      <c r="D510" s="1" t="s">
        <v>518</v>
      </c>
      <c r="E510" s="1">
        <v>2473</v>
      </c>
      <c r="F510" s="39">
        <f>SUM(E510*1.25)</f>
        <v>3091.25</v>
      </c>
      <c r="G510" s="77">
        <v>0</v>
      </c>
      <c r="H510" s="1" t="s">
        <v>200</v>
      </c>
      <c r="I510" s="1" t="s">
        <v>454</v>
      </c>
      <c r="J510" s="1">
        <v>371</v>
      </c>
      <c r="K510" s="56">
        <f aca="true" t="shared" si="49" ref="K510:K521">ROUND(0.15*F510,0)</f>
        <v>464</v>
      </c>
      <c r="L510" s="1">
        <f>SUM(E510,J510)</f>
        <v>2844</v>
      </c>
      <c r="M510" s="1">
        <v>2007</v>
      </c>
    </row>
    <row r="511" spans="1:13" s="1" customFormat="1" ht="12.75">
      <c r="A511" s="1">
        <v>2</v>
      </c>
      <c r="B511" s="1">
        <v>75027</v>
      </c>
      <c r="C511" s="1" t="s">
        <v>653</v>
      </c>
      <c r="D511" s="1" t="s">
        <v>654</v>
      </c>
      <c r="E511" s="1">
        <v>1975</v>
      </c>
      <c r="F511" s="39">
        <f>SUM(E511*1.25)</f>
        <v>2468.75</v>
      </c>
      <c r="G511" s="77">
        <v>0</v>
      </c>
      <c r="I511" s="1" t="s">
        <v>454</v>
      </c>
      <c r="J511" s="1">
        <v>296</v>
      </c>
      <c r="K511" s="56">
        <f t="shared" si="49"/>
        <v>370</v>
      </c>
      <c r="L511" s="1">
        <f>SUM(E511,J511)</f>
        <v>2271</v>
      </c>
      <c r="M511" s="1">
        <v>1629</v>
      </c>
    </row>
    <row r="512" spans="1:13" s="1" customFormat="1" ht="12.75">
      <c r="A512" s="1">
        <v>3</v>
      </c>
      <c r="B512" s="1">
        <v>75038</v>
      </c>
      <c r="C512" s="1" t="s">
        <v>655</v>
      </c>
      <c r="D512" s="1" t="s">
        <v>461</v>
      </c>
      <c r="E512" s="1">
        <v>2007</v>
      </c>
      <c r="F512" s="39">
        <f>SUM(E512*1.25)</f>
        <v>2508.75</v>
      </c>
      <c r="G512" s="77">
        <v>0</v>
      </c>
      <c r="I512" s="1" t="s">
        <v>454</v>
      </c>
      <c r="J512" s="1">
        <v>301</v>
      </c>
      <c r="K512" s="56">
        <f t="shared" si="49"/>
        <v>376</v>
      </c>
      <c r="L512" s="1">
        <f>SUM(E512,J512,J513)</f>
        <v>2609</v>
      </c>
      <c r="M512" s="1">
        <v>1849</v>
      </c>
    </row>
    <row r="513" spans="6:11" s="1" customFormat="1" ht="12.75">
      <c r="F513" s="39"/>
      <c r="G513" s="77"/>
      <c r="I513" s="1" t="s">
        <v>590</v>
      </c>
      <c r="J513" s="1">
        <v>301</v>
      </c>
      <c r="K513" s="56">
        <f t="shared" si="49"/>
        <v>0</v>
      </c>
    </row>
    <row r="514" spans="1:13" s="1" customFormat="1" ht="12.75">
      <c r="A514" s="1">
        <v>4</v>
      </c>
      <c r="B514" s="1">
        <v>75040</v>
      </c>
      <c r="C514" s="1" t="s">
        <v>656</v>
      </c>
      <c r="D514" s="1" t="s">
        <v>461</v>
      </c>
      <c r="E514" s="1">
        <v>2007</v>
      </c>
      <c r="F514" s="39">
        <f>SUM(E514*1.25)</f>
        <v>2508.75</v>
      </c>
      <c r="G514" s="77">
        <v>0</v>
      </c>
      <c r="I514" s="1" t="s">
        <v>454</v>
      </c>
      <c r="J514" s="1">
        <v>301</v>
      </c>
      <c r="K514" s="56">
        <f t="shared" si="49"/>
        <v>376</v>
      </c>
      <c r="L514" s="1">
        <f>SUM(E514,J514,J515)</f>
        <v>2609</v>
      </c>
      <c r="M514" s="1">
        <v>1851</v>
      </c>
    </row>
    <row r="515" spans="6:11" s="1" customFormat="1" ht="12.75">
      <c r="F515" s="39"/>
      <c r="G515" s="77"/>
      <c r="I515" s="1" t="s">
        <v>590</v>
      </c>
      <c r="J515" s="1">
        <v>301</v>
      </c>
      <c r="K515" s="56">
        <f t="shared" si="49"/>
        <v>0</v>
      </c>
    </row>
    <row r="516" spans="1:13" s="1" customFormat="1" ht="12.75">
      <c r="A516" s="1">
        <v>5</v>
      </c>
      <c r="B516" s="1">
        <v>75042</v>
      </c>
      <c r="C516" s="1" t="s">
        <v>657</v>
      </c>
      <c r="D516" s="1" t="s">
        <v>461</v>
      </c>
      <c r="E516" s="1">
        <v>2007</v>
      </c>
      <c r="F516" s="39">
        <f>SUM(E516*1.25)</f>
        <v>2508.75</v>
      </c>
      <c r="G516" s="77">
        <v>0</v>
      </c>
      <c r="I516" s="1" t="s">
        <v>454</v>
      </c>
      <c r="J516" s="1">
        <v>301</v>
      </c>
      <c r="K516" s="56">
        <f t="shared" si="49"/>
        <v>376</v>
      </c>
      <c r="L516" s="1">
        <f>SUM(E516,J516,J517)</f>
        <v>2609</v>
      </c>
      <c r="M516" s="1">
        <v>1849</v>
      </c>
    </row>
    <row r="517" spans="6:11" s="1" customFormat="1" ht="12.75">
      <c r="F517" s="39"/>
      <c r="G517" s="77"/>
      <c r="I517" s="1" t="s">
        <v>590</v>
      </c>
      <c r="J517" s="1">
        <v>301</v>
      </c>
      <c r="K517" s="56">
        <f t="shared" si="49"/>
        <v>0</v>
      </c>
    </row>
    <row r="518" spans="1:13" s="1" customFormat="1" ht="12.75">
      <c r="A518" s="1">
        <v>6</v>
      </c>
      <c r="B518" s="1">
        <v>75039</v>
      </c>
      <c r="C518" s="1" t="s">
        <v>658</v>
      </c>
      <c r="D518" s="1" t="s">
        <v>650</v>
      </c>
      <c r="E518" s="1">
        <v>1934</v>
      </c>
      <c r="F518" s="39">
        <f>SUM(E518*1.25)</f>
        <v>2417.5</v>
      </c>
      <c r="G518" s="77">
        <v>0</v>
      </c>
      <c r="I518" s="1" t="s">
        <v>454</v>
      </c>
      <c r="J518" s="1">
        <v>290</v>
      </c>
      <c r="K518" s="56">
        <f t="shared" si="49"/>
        <v>363</v>
      </c>
      <c r="L518" s="1">
        <f>SUM(E518,J518,J519)</f>
        <v>2514</v>
      </c>
      <c r="M518" s="1">
        <v>1782</v>
      </c>
    </row>
    <row r="519" spans="6:11" s="1" customFormat="1" ht="12.75">
      <c r="F519" s="39"/>
      <c r="G519" s="77"/>
      <c r="I519" s="1" t="s">
        <v>590</v>
      </c>
      <c r="J519" s="1">
        <v>290</v>
      </c>
      <c r="K519" s="56">
        <f t="shared" si="49"/>
        <v>0</v>
      </c>
    </row>
    <row r="520" spans="1:13" s="1" customFormat="1" ht="12.75">
      <c r="A520" s="1">
        <v>7</v>
      </c>
      <c r="B520" s="1">
        <v>75029</v>
      </c>
      <c r="C520" s="1" t="s">
        <v>659</v>
      </c>
      <c r="D520" s="1" t="s">
        <v>463</v>
      </c>
      <c r="E520" s="1">
        <v>1915</v>
      </c>
      <c r="F520" s="39">
        <f>SUM(E520*1.25)</f>
        <v>2393.75</v>
      </c>
      <c r="G520" s="77">
        <v>0</v>
      </c>
      <c r="I520" s="1" t="s">
        <v>454</v>
      </c>
      <c r="J520" s="1">
        <v>287</v>
      </c>
      <c r="K520" s="56">
        <f t="shared" si="49"/>
        <v>359</v>
      </c>
      <c r="L520" s="1">
        <f>SUM(E520,J520)</f>
        <v>2202</v>
      </c>
      <c r="M520" s="1">
        <v>1583</v>
      </c>
    </row>
    <row r="521" spans="1:13" s="1" customFormat="1" ht="12.75">
      <c r="A521" s="1">
        <v>8</v>
      </c>
      <c r="B521" s="1">
        <v>75022</v>
      </c>
      <c r="C521" s="1" t="s">
        <v>660</v>
      </c>
      <c r="D521" s="1" t="s">
        <v>661</v>
      </c>
      <c r="E521" s="1">
        <v>1819</v>
      </c>
      <c r="F521" s="39">
        <f>SUM(E521*1.25)</f>
        <v>2273.75</v>
      </c>
      <c r="G521" s="77">
        <v>0</v>
      </c>
      <c r="I521" s="1" t="s">
        <v>454</v>
      </c>
      <c r="J521" s="1">
        <v>273</v>
      </c>
      <c r="K521" s="56">
        <f t="shared" si="49"/>
        <v>341</v>
      </c>
      <c r="L521" s="1">
        <f>SUM(E521,J521)</f>
        <v>2092</v>
      </c>
      <c r="M521" s="1">
        <v>1509</v>
      </c>
    </row>
    <row r="522" spans="5:6" ht="12.75">
      <c r="E522" s="36">
        <f>SUM(E510:E521)</f>
        <v>16137</v>
      </c>
      <c r="F522" s="63">
        <f>SUM(F510:F521)</f>
        <v>20171.25</v>
      </c>
    </row>
    <row r="523" spans="1:13" ht="12.75">
      <c r="A523" s="132" t="s">
        <v>662</v>
      </c>
      <c r="B523" s="132"/>
      <c r="C523" s="132"/>
      <c r="D523" s="132"/>
      <c r="E523" s="132"/>
      <c r="F523" s="132"/>
      <c r="G523" s="132"/>
      <c r="H523" s="132"/>
      <c r="I523" s="132"/>
      <c r="J523" s="132"/>
      <c r="K523" s="132"/>
      <c r="L523" s="132"/>
      <c r="M523" s="132"/>
    </row>
    <row r="524" spans="1:13" s="3" customFormat="1" ht="12.75">
      <c r="A524" s="138" t="s">
        <v>456</v>
      </c>
      <c r="B524" s="3" t="s">
        <v>409</v>
      </c>
      <c r="C524" s="135" t="s">
        <v>405</v>
      </c>
      <c r="D524" s="3" t="s">
        <v>195</v>
      </c>
      <c r="E524" s="133" t="s">
        <v>406</v>
      </c>
      <c r="F524" s="37"/>
      <c r="G524" s="75" t="s">
        <v>411</v>
      </c>
      <c r="H524" s="3" t="s">
        <v>196</v>
      </c>
      <c r="I524" s="133" t="s">
        <v>197</v>
      </c>
      <c r="J524" s="138" t="s">
        <v>760</v>
      </c>
      <c r="K524" s="34"/>
      <c r="L524" s="131" t="s">
        <v>413</v>
      </c>
      <c r="M524" s="131" t="s">
        <v>403</v>
      </c>
    </row>
    <row r="525" spans="1:13" s="4" customFormat="1" ht="12.75">
      <c r="A525" s="139"/>
      <c r="B525" s="4" t="s">
        <v>410</v>
      </c>
      <c r="C525" s="136"/>
      <c r="D525" s="4" t="s">
        <v>198</v>
      </c>
      <c r="E525" s="134"/>
      <c r="F525" s="38"/>
      <c r="G525" s="76" t="s">
        <v>412</v>
      </c>
      <c r="H525" s="4" t="s">
        <v>199</v>
      </c>
      <c r="I525" s="134"/>
      <c r="J525" s="139"/>
      <c r="K525" s="35"/>
      <c r="L525" s="131"/>
      <c r="M525" s="131"/>
    </row>
    <row r="526" spans="1:12" s="1" customFormat="1" ht="12.75">
      <c r="A526" s="1">
        <v>1</v>
      </c>
      <c r="B526" s="1">
        <v>75041</v>
      </c>
      <c r="C526" s="1" t="s">
        <v>663</v>
      </c>
      <c r="D526" s="1" t="s">
        <v>628</v>
      </c>
      <c r="E526" s="1">
        <v>1762</v>
      </c>
      <c r="F526" s="39">
        <f>SUM(E526*1.25)</f>
        <v>2202.5</v>
      </c>
      <c r="G526" s="77">
        <v>0</v>
      </c>
      <c r="I526" s="1" t="s">
        <v>454</v>
      </c>
      <c r="J526" s="1">
        <v>264</v>
      </c>
      <c r="K526" s="56">
        <f>ROUND(0.15*F526,0)</f>
        <v>330</v>
      </c>
      <c r="L526" s="1">
        <f>SUM(E526,J526,J527)</f>
        <v>2026</v>
      </c>
    </row>
    <row r="527" spans="5:6" ht="12.75">
      <c r="E527">
        <v>1762</v>
      </c>
      <c r="F527" s="63">
        <v>2203</v>
      </c>
    </row>
    <row r="529" spans="1:11" ht="12.75">
      <c r="A529" s="132" t="s">
        <v>664</v>
      </c>
      <c r="B529" s="132"/>
      <c r="C529" s="132"/>
      <c r="D529" s="132"/>
      <c r="E529" s="132"/>
      <c r="F529" s="132"/>
      <c r="G529" s="132"/>
      <c r="H529" s="132"/>
      <c r="I529" s="132"/>
      <c r="J529" s="132"/>
      <c r="K529" s="2"/>
    </row>
    <row r="530" spans="1:13" s="3" customFormat="1" ht="12.75">
      <c r="A530" s="138" t="s">
        <v>456</v>
      </c>
      <c r="B530" s="3" t="s">
        <v>409</v>
      </c>
      <c r="C530" s="135" t="s">
        <v>405</v>
      </c>
      <c r="D530" s="3" t="s">
        <v>195</v>
      </c>
      <c r="E530" s="133" t="s">
        <v>406</v>
      </c>
      <c r="F530" s="37"/>
      <c r="G530" s="75" t="s">
        <v>411</v>
      </c>
      <c r="H530" s="3" t="s">
        <v>196</v>
      </c>
      <c r="I530" s="133" t="s">
        <v>197</v>
      </c>
      <c r="J530" s="138" t="s">
        <v>760</v>
      </c>
      <c r="K530" s="34"/>
      <c r="L530" s="131" t="s">
        <v>413</v>
      </c>
      <c r="M530" s="131" t="s">
        <v>403</v>
      </c>
    </row>
    <row r="531" spans="1:13" s="4" customFormat="1" ht="12.75">
      <c r="A531" s="139"/>
      <c r="B531" s="4" t="s">
        <v>410</v>
      </c>
      <c r="C531" s="136"/>
      <c r="D531" s="4" t="s">
        <v>198</v>
      </c>
      <c r="E531" s="134"/>
      <c r="F531" s="38"/>
      <c r="G531" s="76" t="s">
        <v>412</v>
      </c>
      <c r="H531" s="4" t="s">
        <v>199</v>
      </c>
      <c r="I531" s="134"/>
      <c r="J531" s="139"/>
      <c r="K531" s="35"/>
      <c r="L531" s="131"/>
      <c r="M531" s="131"/>
    </row>
    <row r="532" spans="1:13" s="1" customFormat="1" ht="12.75">
      <c r="A532" s="1">
        <v>1</v>
      </c>
      <c r="B532" s="1">
        <v>11010</v>
      </c>
      <c r="C532" s="1" t="s">
        <v>665</v>
      </c>
      <c r="D532" s="1" t="s">
        <v>279</v>
      </c>
      <c r="E532" s="1">
        <v>2886</v>
      </c>
      <c r="F532" s="39">
        <f>SUM(E532*1.25)</f>
        <v>3607.5</v>
      </c>
      <c r="G532" s="77">
        <v>0</v>
      </c>
      <c r="H532" s="1" t="s">
        <v>200</v>
      </c>
      <c r="I532" s="1" t="s">
        <v>454</v>
      </c>
      <c r="J532" s="1">
        <v>433</v>
      </c>
      <c r="K532" s="56">
        <f aca="true" t="shared" si="50" ref="K532:K560">ROUND(0.15*F532,0)</f>
        <v>541</v>
      </c>
      <c r="L532" s="1">
        <f>SUM(E532+J532)</f>
        <v>3319</v>
      </c>
      <c r="M532" s="1">
        <v>2329</v>
      </c>
    </row>
    <row r="533" spans="1:13" s="1" customFormat="1" ht="12.75">
      <c r="A533" s="1">
        <v>2</v>
      </c>
      <c r="B533" s="1">
        <v>74007</v>
      </c>
      <c r="C533" s="1" t="s">
        <v>666</v>
      </c>
      <c r="D533" s="1" t="s">
        <v>667</v>
      </c>
      <c r="E533" s="1">
        <v>1908</v>
      </c>
      <c r="F533" s="39">
        <f>SUM(E533*1.25)</f>
        <v>2385</v>
      </c>
      <c r="G533" s="77">
        <v>0</v>
      </c>
      <c r="H533" s="1" t="s">
        <v>201</v>
      </c>
      <c r="I533" s="1" t="s">
        <v>454</v>
      </c>
      <c r="J533" s="1">
        <v>286</v>
      </c>
      <c r="K533" s="56">
        <f t="shared" si="50"/>
        <v>358</v>
      </c>
      <c r="L533" s="1">
        <f>SUM(E533+J533)</f>
        <v>2194</v>
      </c>
      <c r="M533" s="1">
        <v>1583</v>
      </c>
    </row>
    <row r="534" spans="1:13" s="1" customFormat="1" ht="12.75">
      <c r="A534" s="1">
        <v>3</v>
      </c>
      <c r="B534" s="1">
        <v>74006</v>
      </c>
      <c r="C534" s="1" t="s">
        <v>668</v>
      </c>
      <c r="D534" s="1" t="s">
        <v>669</v>
      </c>
      <c r="E534" s="1">
        <v>1872</v>
      </c>
      <c r="F534" s="39">
        <f>SUM(E534*1.25)</f>
        <v>2340</v>
      </c>
      <c r="G534" s="77">
        <v>0</v>
      </c>
      <c r="H534" s="1" t="s">
        <v>201</v>
      </c>
      <c r="I534" s="1" t="s">
        <v>454</v>
      </c>
      <c r="J534" s="1">
        <v>281</v>
      </c>
      <c r="K534" s="56">
        <f t="shared" si="50"/>
        <v>351</v>
      </c>
      <c r="L534" s="1">
        <f>SUM(E534+J534)</f>
        <v>2153</v>
      </c>
      <c r="M534" s="1">
        <v>1539</v>
      </c>
    </row>
    <row r="535" spans="1:13" s="1" customFormat="1" ht="12.75">
      <c r="A535" s="1">
        <v>4</v>
      </c>
      <c r="B535" s="1">
        <v>74004</v>
      </c>
      <c r="C535" s="1" t="s">
        <v>670</v>
      </c>
      <c r="D535" s="1" t="s">
        <v>554</v>
      </c>
      <c r="E535" s="1">
        <v>1770</v>
      </c>
      <c r="F535" s="39">
        <f>SUM(E535*1.25)</f>
        <v>2212.5</v>
      </c>
      <c r="G535" s="77">
        <v>0</v>
      </c>
      <c r="I535" s="1" t="s">
        <v>454</v>
      </c>
      <c r="J535" s="1">
        <v>266</v>
      </c>
      <c r="K535" s="56">
        <f t="shared" si="50"/>
        <v>332</v>
      </c>
      <c r="L535" s="1">
        <f>SUM(E535+J535+J536)</f>
        <v>2479</v>
      </c>
      <c r="M535" s="1">
        <v>1781</v>
      </c>
    </row>
    <row r="536" spans="6:11" s="1" customFormat="1" ht="12.75">
      <c r="F536" s="39"/>
      <c r="G536" s="77"/>
      <c r="I536" s="1" t="s">
        <v>470</v>
      </c>
      <c r="J536" s="1">
        <v>443</v>
      </c>
      <c r="K536" s="56">
        <f t="shared" si="50"/>
        <v>0</v>
      </c>
    </row>
    <row r="537" spans="1:13" s="1" customFormat="1" ht="12.75">
      <c r="A537" s="1">
        <v>5</v>
      </c>
      <c r="B537" s="1">
        <v>74017</v>
      </c>
      <c r="C537" s="1" t="s">
        <v>671</v>
      </c>
      <c r="D537" s="1" t="s">
        <v>554</v>
      </c>
      <c r="E537" s="1">
        <v>1770</v>
      </c>
      <c r="F537" s="39">
        <f>SUM(E537*1.25)</f>
        <v>2212.5</v>
      </c>
      <c r="G537" s="77">
        <v>0</v>
      </c>
      <c r="I537" s="1" t="s">
        <v>454</v>
      </c>
      <c r="J537" s="1">
        <v>266</v>
      </c>
      <c r="K537" s="56">
        <f t="shared" si="50"/>
        <v>332</v>
      </c>
      <c r="L537" s="1">
        <f>SUM(E537+J537+J538)</f>
        <v>2479</v>
      </c>
      <c r="M537" s="1">
        <v>1781</v>
      </c>
    </row>
    <row r="538" spans="6:11" s="1" customFormat="1" ht="12.75">
      <c r="F538" s="39"/>
      <c r="G538" s="77"/>
      <c r="I538" s="1" t="s">
        <v>470</v>
      </c>
      <c r="J538" s="1">
        <v>443</v>
      </c>
      <c r="K538" s="56">
        <f t="shared" si="50"/>
        <v>0</v>
      </c>
    </row>
    <row r="539" spans="1:13" s="1" customFormat="1" ht="12.75">
      <c r="A539" s="1">
        <v>6</v>
      </c>
      <c r="B539" s="1">
        <v>74055</v>
      </c>
      <c r="C539" s="1" t="s">
        <v>672</v>
      </c>
      <c r="D539" s="1" t="s">
        <v>485</v>
      </c>
      <c r="E539" s="1">
        <v>1727</v>
      </c>
      <c r="F539" s="39">
        <f>SUM(E539*1.25)</f>
        <v>2158.75</v>
      </c>
      <c r="G539" s="77">
        <v>0</v>
      </c>
      <c r="I539" s="1" t="s">
        <v>454</v>
      </c>
      <c r="J539" s="1">
        <v>259</v>
      </c>
      <c r="K539" s="56">
        <f t="shared" si="50"/>
        <v>324</v>
      </c>
      <c r="L539" s="1">
        <f>SUM(E539+J539+J540)</f>
        <v>2418</v>
      </c>
      <c r="M539" s="1">
        <v>1728</v>
      </c>
    </row>
    <row r="540" spans="6:11" s="1" customFormat="1" ht="12.75">
      <c r="F540" s="39"/>
      <c r="G540" s="77"/>
      <c r="I540" s="1" t="s">
        <v>470</v>
      </c>
      <c r="J540" s="1">
        <v>432</v>
      </c>
      <c r="K540" s="56">
        <f t="shared" si="50"/>
        <v>0</v>
      </c>
    </row>
    <row r="541" spans="1:13" s="1" customFormat="1" ht="12.75">
      <c r="A541" s="1">
        <v>7</v>
      </c>
      <c r="B541" s="1">
        <v>74064</v>
      </c>
      <c r="C541" s="1" t="s">
        <v>673</v>
      </c>
      <c r="D541" s="1" t="s">
        <v>485</v>
      </c>
      <c r="E541" s="1">
        <v>1727</v>
      </c>
      <c r="F541" s="39">
        <f>SUM(E541*1.25)</f>
        <v>2158.75</v>
      </c>
      <c r="G541" s="77">
        <v>0</v>
      </c>
      <c r="I541" s="1" t="s">
        <v>454</v>
      </c>
      <c r="J541" s="1">
        <v>259</v>
      </c>
      <c r="K541" s="56">
        <f t="shared" si="50"/>
        <v>324</v>
      </c>
      <c r="L541" s="1">
        <f>SUM(E541+J541+J542)</f>
        <v>2418</v>
      </c>
      <c r="M541" s="1">
        <v>1728</v>
      </c>
    </row>
    <row r="542" spans="6:11" s="1" customFormat="1" ht="12.75">
      <c r="F542" s="39"/>
      <c r="G542" s="77"/>
      <c r="I542" s="1" t="s">
        <v>470</v>
      </c>
      <c r="J542" s="1">
        <v>432</v>
      </c>
      <c r="K542" s="56">
        <f t="shared" si="50"/>
        <v>0</v>
      </c>
    </row>
    <row r="543" spans="1:13" s="1" customFormat="1" ht="12.75">
      <c r="A543" s="1">
        <v>8</v>
      </c>
      <c r="B543" s="1">
        <v>74009</v>
      </c>
      <c r="C543" s="1" t="s">
        <v>674</v>
      </c>
      <c r="D543" s="1" t="s">
        <v>461</v>
      </c>
      <c r="E543" s="1">
        <v>2007</v>
      </c>
      <c r="F543" s="39">
        <f>SUM(E543*1.25)</f>
        <v>2508.75</v>
      </c>
      <c r="G543" s="77">
        <v>0</v>
      </c>
      <c r="I543" s="1" t="s">
        <v>454</v>
      </c>
      <c r="J543" s="1">
        <v>301</v>
      </c>
      <c r="K543" s="56">
        <f t="shared" si="50"/>
        <v>376</v>
      </c>
      <c r="L543" s="1">
        <f>SUM(E543+J543+J544)</f>
        <v>2810</v>
      </c>
      <c r="M543" s="1">
        <v>1642</v>
      </c>
    </row>
    <row r="544" spans="6:11" s="1" customFormat="1" ht="12.75">
      <c r="F544" s="39"/>
      <c r="G544" s="77"/>
      <c r="I544" s="1" t="s">
        <v>470</v>
      </c>
      <c r="J544" s="1">
        <v>502</v>
      </c>
      <c r="K544" s="56">
        <f t="shared" si="50"/>
        <v>0</v>
      </c>
    </row>
    <row r="545" spans="1:13" s="1" customFormat="1" ht="12.75">
      <c r="A545" s="1">
        <v>9</v>
      </c>
      <c r="B545" s="1">
        <v>74011</v>
      </c>
      <c r="C545" s="1" t="s">
        <v>675</v>
      </c>
      <c r="D545" s="1" t="s">
        <v>461</v>
      </c>
      <c r="E545" s="1">
        <v>2007</v>
      </c>
      <c r="F545" s="39">
        <f>SUM(E545*1.25)</f>
        <v>2508.75</v>
      </c>
      <c r="G545" s="77">
        <v>0</v>
      </c>
      <c r="I545" s="1" t="s">
        <v>454</v>
      </c>
      <c r="J545" s="1">
        <v>301</v>
      </c>
      <c r="K545" s="56">
        <f t="shared" si="50"/>
        <v>376</v>
      </c>
      <c r="L545" s="1">
        <f>SUM(E545+J545+J546)</f>
        <v>2810</v>
      </c>
      <c r="M545" s="1">
        <v>1642</v>
      </c>
    </row>
    <row r="546" spans="6:11" s="1" customFormat="1" ht="12.75">
      <c r="F546" s="39"/>
      <c r="G546" s="77"/>
      <c r="I546" s="1" t="s">
        <v>470</v>
      </c>
      <c r="J546" s="1">
        <v>502</v>
      </c>
      <c r="K546" s="56">
        <f t="shared" si="50"/>
        <v>0</v>
      </c>
    </row>
    <row r="547" spans="1:13" s="1" customFormat="1" ht="12.75">
      <c r="A547" s="1">
        <v>10</v>
      </c>
      <c r="B547" s="1">
        <v>74012</v>
      </c>
      <c r="C547" s="1" t="s">
        <v>676</v>
      </c>
      <c r="D547" s="1" t="s">
        <v>461</v>
      </c>
      <c r="E547" s="1">
        <v>2007</v>
      </c>
      <c r="F547" s="39">
        <f>SUM(E547*1.25)</f>
        <v>2508.75</v>
      </c>
      <c r="G547" s="77">
        <v>0</v>
      </c>
      <c r="I547" s="1" t="s">
        <v>454</v>
      </c>
      <c r="J547" s="1">
        <v>301</v>
      </c>
      <c r="K547" s="56">
        <f t="shared" si="50"/>
        <v>376</v>
      </c>
      <c r="L547" s="1">
        <f>SUM(E547+J547+J548)</f>
        <v>2810</v>
      </c>
      <c r="M547" s="1">
        <v>1642</v>
      </c>
    </row>
    <row r="548" spans="6:11" s="1" customFormat="1" ht="12.75">
      <c r="F548" s="39"/>
      <c r="G548" s="77"/>
      <c r="I548" s="1" t="s">
        <v>470</v>
      </c>
      <c r="J548" s="1">
        <v>502</v>
      </c>
      <c r="K548" s="56">
        <f t="shared" si="50"/>
        <v>0</v>
      </c>
    </row>
    <row r="549" spans="1:13" s="1" customFormat="1" ht="12.75">
      <c r="A549" s="1">
        <v>11</v>
      </c>
      <c r="B549" s="1">
        <v>74026</v>
      </c>
      <c r="C549" s="1" t="s">
        <v>677</v>
      </c>
      <c r="D549" s="1" t="s">
        <v>461</v>
      </c>
      <c r="E549" s="1">
        <v>2007</v>
      </c>
      <c r="F549" s="39">
        <f>SUM(E549*1.25)</f>
        <v>2508.75</v>
      </c>
      <c r="G549" s="77">
        <v>0</v>
      </c>
      <c r="I549" s="1" t="s">
        <v>454</v>
      </c>
      <c r="J549" s="1">
        <v>301</v>
      </c>
      <c r="K549" s="56">
        <f t="shared" si="50"/>
        <v>376</v>
      </c>
      <c r="L549" s="1">
        <f>SUM(E549+J549+J550)</f>
        <v>2810</v>
      </c>
      <c r="M549" s="1">
        <v>1642</v>
      </c>
    </row>
    <row r="550" spans="6:11" s="1" customFormat="1" ht="12.75">
      <c r="F550" s="39"/>
      <c r="G550" s="77"/>
      <c r="I550" s="1" t="s">
        <v>470</v>
      </c>
      <c r="J550" s="1">
        <v>502</v>
      </c>
      <c r="K550" s="56">
        <f t="shared" si="50"/>
        <v>0</v>
      </c>
    </row>
    <row r="551" spans="1:13" s="1" customFormat="1" ht="12.75">
      <c r="A551" s="1">
        <v>12</v>
      </c>
      <c r="B551" s="1">
        <v>74060</v>
      </c>
      <c r="C551" s="1" t="s">
        <v>678</v>
      </c>
      <c r="D551" s="1" t="s">
        <v>461</v>
      </c>
      <c r="E551" s="1">
        <v>2007</v>
      </c>
      <c r="F551" s="39">
        <f aca="true" t="shared" si="51" ref="F551:F559">SUM(E551*1.25)</f>
        <v>2508.75</v>
      </c>
      <c r="G551" s="77">
        <v>0</v>
      </c>
      <c r="I551" s="1" t="s">
        <v>454</v>
      </c>
      <c r="J551" s="1">
        <v>301</v>
      </c>
      <c r="K551" s="56">
        <f t="shared" si="50"/>
        <v>376</v>
      </c>
      <c r="L551" s="1">
        <f aca="true" t="shared" si="52" ref="L551:L559">SUM(E551+J551)</f>
        <v>2308</v>
      </c>
      <c r="M551" s="1">
        <v>1650</v>
      </c>
    </row>
    <row r="552" spans="1:12" s="1" customFormat="1" ht="12.75">
      <c r="A552" s="1">
        <v>13</v>
      </c>
      <c r="B552" s="1">
        <v>74069</v>
      </c>
      <c r="C552" s="1" t="s">
        <v>439</v>
      </c>
      <c r="D552" s="1" t="s">
        <v>461</v>
      </c>
      <c r="E552" s="1">
        <v>2007</v>
      </c>
      <c r="F552" s="39">
        <f t="shared" si="51"/>
        <v>2508.75</v>
      </c>
      <c r="G552" s="77">
        <v>0</v>
      </c>
      <c r="I552" s="1" t="s">
        <v>454</v>
      </c>
      <c r="J552" s="1">
        <v>301</v>
      </c>
      <c r="K552" s="56">
        <f t="shared" si="50"/>
        <v>376</v>
      </c>
      <c r="L552" s="1">
        <f t="shared" si="52"/>
        <v>2308</v>
      </c>
    </row>
    <row r="553" spans="1:13" s="1" customFormat="1" ht="12.75">
      <c r="A553" s="1">
        <v>14</v>
      </c>
      <c r="B553" s="1">
        <v>74020</v>
      </c>
      <c r="C553" s="1" t="s">
        <v>679</v>
      </c>
      <c r="D553" s="1" t="s">
        <v>476</v>
      </c>
      <c r="E553" s="1">
        <v>1774</v>
      </c>
      <c r="F553" s="39">
        <f t="shared" si="51"/>
        <v>2217.5</v>
      </c>
      <c r="G553" s="77">
        <v>0</v>
      </c>
      <c r="I553" s="1" t="s">
        <v>454</v>
      </c>
      <c r="J553" s="1">
        <v>266</v>
      </c>
      <c r="K553" s="56">
        <f t="shared" si="50"/>
        <v>333</v>
      </c>
      <c r="L553" s="1">
        <f t="shared" si="52"/>
        <v>2040</v>
      </c>
      <c r="M553" s="1">
        <v>1474</v>
      </c>
    </row>
    <row r="554" spans="1:13" s="1" customFormat="1" ht="12.75">
      <c r="A554" s="1">
        <v>15</v>
      </c>
      <c r="B554" s="1">
        <v>74021</v>
      </c>
      <c r="C554" s="1" t="s">
        <v>680</v>
      </c>
      <c r="D554" s="1" t="s">
        <v>476</v>
      </c>
      <c r="E554" s="1">
        <v>1774</v>
      </c>
      <c r="F554" s="39">
        <f t="shared" si="51"/>
        <v>2217.5</v>
      </c>
      <c r="G554" s="77">
        <v>0</v>
      </c>
      <c r="I554" s="1" t="s">
        <v>454</v>
      </c>
      <c r="J554" s="1">
        <v>266</v>
      </c>
      <c r="K554" s="56">
        <f t="shared" si="50"/>
        <v>333</v>
      </c>
      <c r="L554" s="1">
        <f t="shared" si="52"/>
        <v>2040</v>
      </c>
      <c r="M554" s="1">
        <v>1474</v>
      </c>
    </row>
    <row r="555" spans="1:13" s="1" customFormat="1" ht="12.75">
      <c r="A555" s="1">
        <v>16</v>
      </c>
      <c r="B555" s="1">
        <v>74058</v>
      </c>
      <c r="C555" s="1" t="s">
        <v>681</v>
      </c>
      <c r="D555" s="1" t="s">
        <v>476</v>
      </c>
      <c r="E555" s="1">
        <v>1774</v>
      </c>
      <c r="F555" s="39">
        <f t="shared" si="51"/>
        <v>2217.5</v>
      </c>
      <c r="G555" s="77">
        <v>0</v>
      </c>
      <c r="I555" s="1" t="s">
        <v>454</v>
      </c>
      <c r="J555" s="1">
        <v>266</v>
      </c>
      <c r="K555" s="56">
        <f t="shared" si="50"/>
        <v>333</v>
      </c>
      <c r="L555" s="1">
        <f t="shared" si="52"/>
        <v>2040</v>
      </c>
      <c r="M555" s="1">
        <v>1474</v>
      </c>
    </row>
    <row r="556" spans="1:13" s="1" customFormat="1" ht="12.75">
      <c r="A556" s="1">
        <v>17</v>
      </c>
      <c r="B556" s="1">
        <v>74013</v>
      </c>
      <c r="C556" s="1" t="s">
        <v>682</v>
      </c>
      <c r="D556" s="1" t="s">
        <v>465</v>
      </c>
      <c r="E556" s="1">
        <v>1834</v>
      </c>
      <c r="F556" s="39">
        <f t="shared" si="51"/>
        <v>2292.5</v>
      </c>
      <c r="G556" s="77">
        <v>0</v>
      </c>
      <c r="I556" s="1" t="s">
        <v>454</v>
      </c>
      <c r="J556" s="1">
        <v>275</v>
      </c>
      <c r="K556" s="56">
        <f t="shared" si="50"/>
        <v>344</v>
      </c>
      <c r="L556" s="1">
        <f t="shared" si="52"/>
        <v>2109</v>
      </c>
      <c r="M556" s="1">
        <v>1509</v>
      </c>
    </row>
    <row r="557" spans="1:12" s="1" customFormat="1" ht="12.75">
      <c r="A557" s="1">
        <v>18</v>
      </c>
      <c r="B557" s="1">
        <v>74910</v>
      </c>
      <c r="C557" s="1" t="s">
        <v>439</v>
      </c>
      <c r="D557" s="1" t="s">
        <v>523</v>
      </c>
      <c r="E557" s="1">
        <v>1791</v>
      </c>
      <c r="F557" s="39">
        <f t="shared" si="51"/>
        <v>2238.75</v>
      </c>
      <c r="G557" s="77">
        <v>0</v>
      </c>
      <c r="I557" s="1" t="s">
        <v>454</v>
      </c>
      <c r="J557" s="1">
        <v>269</v>
      </c>
      <c r="K557" s="56">
        <f t="shared" si="50"/>
        <v>336</v>
      </c>
      <c r="L557" s="1">
        <f t="shared" si="52"/>
        <v>2060</v>
      </c>
    </row>
    <row r="558" spans="1:13" s="1" customFormat="1" ht="12.75">
      <c r="A558" s="1">
        <v>19</v>
      </c>
      <c r="B558" s="1">
        <v>74001</v>
      </c>
      <c r="C558" s="1" t="s">
        <v>683</v>
      </c>
      <c r="D558" s="1" t="s">
        <v>684</v>
      </c>
      <c r="E558" s="1">
        <v>1727</v>
      </c>
      <c r="F558" s="39">
        <f t="shared" si="51"/>
        <v>2158.75</v>
      </c>
      <c r="G558" s="77">
        <v>0</v>
      </c>
      <c r="I558" s="1" t="s">
        <v>454</v>
      </c>
      <c r="J558" s="1">
        <v>259</v>
      </c>
      <c r="K558" s="56">
        <f t="shared" si="50"/>
        <v>324</v>
      </c>
      <c r="L558" s="1">
        <f t="shared" si="52"/>
        <v>1986</v>
      </c>
      <c r="M558" s="1">
        <v>1658</v>
      </c>
    </row>
    <row r="559" spans="1:13" s="1" customFormat="1" ht="12.75">
      <c r="A559" s="1">
        <v>20</v>
      </c>
      <c r="B559" s="1">
        <v>74043</v>
      </c>
      <c r="C559" s="1" t="s">
        <v>685</v>
      </c>
      <c r="D559" s="1" t="s">
        <v>538</v>
      </c>
      <c r="E559" s="1">
        <v>2099</v>
      </c>
      <c r="F559" s="39">
        <f t="shared" si="51"/>
        <v>2623.75</v>
      </c>
      <c r="G559" s="77">
        <v>0</v>
      </c>
      <c r="H559" s="1" t="s">
        <v>200</v>
      </c>
      <c r="I559" s="1" t="s">
        <v>454</v>
      </c>
      <c r="J559" s="1">
        <v>315</v>
      </c>
      <c r="K559" s="56">
        <f t="shared" si="50"/>
        <v>394</v>
      </c>
      <c r="L559" s="1">
        <f t="shared" si="52"/>
        <v>2414</v>
      </c>
      <c r="M559" s="1">
        <v>1720</v>
      </c>
    </row>
    <row r="560" spans="5:11" ht="12.75">
      <c r="E560" s="36">
        <f>SUM(E532:E559)</f>
        <v>38475</v>
      </c>
      <c r="F560" s="63">
        <f>SUM(F532:F559)</f>
        <v>48093.75</v>
      </c>
      <c r="K560" s="68">
        <f t="shared" si="50"/>
        <v>7214</v>
      </c>
    </row>
    <row r="561" spans="1:12" ht="12.75">
      <c r="A561" s="132" t="s">
        <v>686</v>
      </c>
      <c r="B561" s="132"/>
      <c r="C561" s="132"/>
      <c r="D561" s="132"/>
      <c r="E561" s="132"/>
      <c r="F561" s="132"/>
      <c r="G561" s="132"/>
      <c r="H561" s="132"/>
      <c r="I561" s="132"/>
      <c r="J561" s="132"/>
      <c r="K561" s="132"/>
      <c r="L561" s="132"/>
    </row>
    <row r="562" ht="12.75">
      <c r="L562" s="18"/>
    </row>
    <row r="563" spans="1:13" s="3" customFormat="1" ht="12.75">
      <c r="A563" s="138" t="s">
        <v>456</v>
      </c>
      <c r="B563" s="3" t="s">
        <v>409</v>
      </c>
      <c r="C563" s="135" t="s">
        <v>405</v>
      </c>
      <c r="D563" s="3" t="s">
        <v>195</v>
      </c>
      <c r="E563" s="133" t="s">
        <v>406</v>
      </c>
      <c r="F563" s="37"/>
      <c r="G563" s="75" t="s">
        <v>411</v>
      </c>
      <c r="H563" s="3" t="s">
        <v>196</v>
      </c>
      <c r="I563" s="133" t="s">
        <v>197</v>
      </c>
      <c r="J563" s="138" t="s">
        <v>760</v>
      </c>
      <c r="K563" s="34"/>
      <c r="L563" s="131" t="s">
        <v>413</v>
      </c>
      <c r="M563" s="131" t="s">
        <v>403</v>
      </c>
    </row>
    <row r="564" spans="1:13" s="4" customFormat="1" ht="12.75">
      <c r="A564" s="139"/>
      <c r="B564" s="4" t="s">
        <v>410</v>
      </c>
      <c r="C564" s="136"/>
      <c r="D564" s="4" t="s">
        <v>198</v>
      </c>
      <c r="E564" s="134"/>
      <c r="F564" s="38"/>
      <c r="G564" s="76" t="s">
        <v>412</v>
      </c>
      <c r="H564" s="4" t="s">
        <v>199</v>
      </c>
      <c r="I564" s="134"/>
      <c r="J564" s="139"/>
      <c r="K564" s="35"/>
      <c r="L564" s="131"/>
      <c r="M564" s="131"/>
    </row>
    <row r="565" spans="1:13" ht="12.75">
      <c r="A565" s="1">
        <v>1</v>
      </c>
      <c r="B565" s="1">
        <v>319</v>
      </c>
      <c r="C565" s="1" t="s">
        <v>687</v>
      </c>
      <c r="D565" s="1" t="s">
        <v>538</v>
      </c>
      <c r="E565" s="1">
        <v>2099</v>
      </c>
      <c r="F565" s="39">
        <f aca="true" t="shared" si="53" ref="F565:F571">SUM(E565*1.25)</f>
        <v>2623.75</v>
      </c>
      <c r="G565" s="77">
        <v>0</v>
      </c>
      <c r="H565" s="1" t="s">
        <v>200</v>
      </c>
      <c r="I565" s="1" t="s">
        <v>454</v>
      </c>
      <c r="J565" s="19">
        <v>315</v>
      </c>
      <c r="K565" s="56">
        <f aca="true" t="shared" si="54" ref="K565:K596">ROUND(0.15*F565,0)</f>
        <v>394</v>
      </c>
      <c r="L565" s="1">
        <f aca="true" t="shared" si="55" ref="L565:L570">SUM(E565+J565)</f>
        <v>2414</v>
      </c>
      <c r="M565" s="1">
        <v>1727</v>
      </c>
    </row>
    <row r="566" spans="1:13" ht="12.75">
      <c r="A566" s="1">
        <v>2</v>
      </c>
      <c r="B566" s="1">
        <v>11014</v>
      </c>
      <c r="C566" s="1" t="s">
        <v>688</v>
      </c>
      <c r="D566" s="1" t="s">
        <v>483</v>
      </c>
      <c r="E566" s="1">
        <v>1948</v>
      </c>
      <c r="F566" s="39">
        <f t="shared" si="53"/>
        <v>2435</v>
      </c>
      <c r="G566" s="77">
        <v>0</v>
      </c>
      <c r="H566" s="1" t="s">
        <v>201</v>
      </c>
      <c r="I566" s="1" t="s">
        <v>454</v>
      </c>
      <c r="J566" s="19">
        <v>292</v>
      </c>
      <c r="K566" s="56">
        <f t="shared" si="54"/>
        <v>365</v>
      </c>
      <c r="L566" s="1">
        <f t="shared" si="55"/>
        <v>2240</v>
      </c>
      <c r="M566" s="1">
        <v>1606</v>
      </c>
    </row>
    <row r="567" spans="1:13" ht="12.75">
      <c r="A567" s="1">
        <v>3</v>
      </c>
      <c r="B567" s="1">
        <v>11015</v>
      </c>
      <c r="C567" s="1" t="s">
        <v>689</v>
      </c>
      <c r="D567" s="1" t="s">
        <v>483</v>
      </c>
      <c r="E567" s="1">
        <v>1948</v>
      </c>
      <c r="F567" s="39">
        <f t="shared" si="53"/>
        <v>2435</v>
      </c>
      <c r="G567" s="77">
        <v>0</v>
      </c>
      <c r="H567" s="1" t="s">
        <v>201</v>
      </c>
      <c r="I567" s="1" t="s">
        <v>454</v>
      </c>
      <c r="J567" s="19">
        <v>292</v>
      </c>
      <c r="K567" s="56">
        <f t="shared" si="54"/>
        <v>365</v>
      </c>
      <c r="L567" s="1">
        <f t="shared" si="55"/>
        <v>2240</v>
      </c>
      <c r="M567" s="1">
        <v>1597</v>
      </c>
    </row>
    <row r="568" spans="1:13" ht="12.75">
      <c r="A568" s="1">
        <v>4</v>
      </c>
      <c r="B568" s="1">
        <v>73054</v>
      </c>
      <c r="C568" s="1" t="s">
        <v>690</v>
      </c>
      <c r="D568" s="1" t="s">
        <v>483</v>
      </c>
      <c r="E568" s="1">
        <v>1948</v>
      </c>
      <c r="F568" s="39">
        <f t="shared" si="53"/>
        <v>2435</v>
      </c>
      <c r="G568" s="77">
        <v>0</v>
      </c>
      <c r="H568" s="1" t="s">
        <v>201</v>
      </c>
      <c r="I568" s="1" t="s">
        <v>454</v>
      </c>
      <c r="J568" s="19">
        <v>292</v>
      </c>
      <c r="K568" s="56">
        <f t="shared" si="54"/>
        <v>365</v>
      </c>
      <c r="L568" s="1">
        <f t="shared" si="55"/>
        <v>2240</v>
      </c>
      <c r="M568" s="1">
        <v>1597</v>
      </c>
    </row>
    <row r="569" spans="1:13" ht="12.75">
      <c r="A569" s="1">
        <v>5</v>
      </c>
      <c r="B569" s="1">
        <v>73910</v>
      </c>
      <c r="C569" s="1" t="s">
        <v>439</v>
      </c>
      <c r="D569" s="1" t="s">
        <v>396</v>
      </c>
      <c r="E569" s="1">
        <v>2104</v>
      </c>
      <c r="F569" s="39">
        <f t="shared" si="53"/>
        <v>2630</v>
      </c>
      <c r="G569" s="77">
        <v>0</v>
      </c>
      <c r="H569" s="1" t="s">
        <v>201</v>
      </c>
      <c r="I569" s="1" t="s">
        <v>454</v>
      </c>
      <c r="J569" s="19">
        <v>316</v>
      </c>
      <c r="K569" s="56">
        <f t="shared" si="54"/>
        <v>395</v>
      </c>
      <c r="L569" s="1">
        <f t="shared" si="55"/>
        <v>2420</v>
      </c>
      <c r="M569" s="1">
        <v>1597</v>
      </c>
    </row>
    <row r="570" spans="1:13" ht="12.75">
      <c r="A570" s="1">
        <v>6</v>
      </c>
      <c r="B570" s="1">
        <v>73056</v>
      </c>
      <c r="C570" s="1" t="s">
        <v>691</v>
      </c>
      <c r="D570" s="1" t="s">
        <v>692</v>
      </c>
      <c r="E570" s="1">
        <v>1834</v>
      </c>
      <c r="F570" s="39">
        <f t="shared" si="53"/>
        <v>2292.5</v>
      </c>
      <c r="G570" s="77">
        <v>0</v>
      </c>
      <c r="H570" s="1" t="s">
        <v>201</v>
      </c>
      <c r="I570" s="1" t="s">
        <v>454</v>
      </c>
      <c r="J570" s="19">
        <v>275</v>
      </c>
      <c r="K570" s="56">
        <f t="shared" si="54"/>
        <v>344</v>
      </c>
      <c r="L570" s="1">
        <f t="shared" si="55"/>
        <v>2109</v>
      </c>
      <c r="M570" s="1"/>
    </row>
    <row r="571" spans="1:13" ht="12.75">
      <c r="A571" s="1">
        <v>7</v>
      </c>
      <c r="B571" s="1">
        <v>73017</v>
      </c>
      <c r="C571" s="1" t="s">
        <v>693</v>
      </c>
      <c r="D571" s="1" t="s">
        <v>554</v>
      </c>
      <c r="E571" s="1">
        <v>1770</v>
      </c>
      <c r="F571" s="39">
        <f t="shared" si="53"/>
        <v>2212.5</v>
      </c>
      <c r="G571" s="77">
        <v>0</v>
      </c>
      <c r="H571" s="1" t="s">
        <v>201</v>
      </c>
      <c r="I571" s="1" t="s">
        <v>454</v>
      </c>
      <c r="J571" s="19">
        <v>266</v>
      </c>
      <c r="K571" s="56">
        <f t="shared" si="54"/>
        <v>332</v>
      </c>
      <c r="L571" s="1">
        <f>SUM(E571+J571+J572)</f>
        <v>2479</v>
      </c>
      <c r="M571" s="1">
        <v>1576</v>
      </c>
    </row>
    <row r="572" spans="1:13" ht="12.75">
      <c r="A572" s="1"/>
      <c r="B572" s="1"/>
      <c r="C572" s="1"/>
      <c r="D572" s="1"/>
      <c r="E572" s="1"/>
      <c r="F572" s="39"/>
      <c r="G572" s="77"/>
      <c r="H572" s="1"/>
      <c r="I572" s="1" t="s">
        <v>470</v>
      </c>
      <c r="J572" s="19">
        <v>443</v>
      </c>
      <c r="K572" s="56">
        <f t="shared" si="54"/>
        <v>0</v>
      </c>
      <c r="L572" s="1"/>
      <c r="M572" s="1"/>
    </row>
    <row r="573" spans="1:13" ht="12.75">
      <c r="A573" s="1">
        <v>8</v>
      </c>
      <c r="B573" s="1">
        <v>73018</v>
      </c>
      <c r="C573" s="1" t="s">
        <v>694</v>
      </c>
      <c r="D573" s="1" t="s">
        <v>554</v>
      </c>
      <c r="E573" s="1">
        <v>1770</v>
      </c>
      <c r="F573" s="39">
        <f>SUM(E573*1.25)</f>
        <v>2212.5</v>
      </c>
      <c r="G573" s="77">
        <v>0</v>
      </c>
      <c r="H573" s="1" t="s">
        <v>307</v>
      </c>
      <c r="I573" s="1" t="s">
        <v>454</v>
      </c>
      <c r="J573" s="19">
        <v>266</v>
      </c>
      <c r="K573" s="56">
        <f t="shared" si="54"/>
        <v>332</v>
      </c>
      <c r="L573" s="1">
        <f>SUM(E573+J573+J574)</f>
        <v>2479</v>
      </c>
      <c r="M573" s="1">
        <v>1553</v>
      </c>
    </row>
    <row r="574" spans="1:13" ht="12.75">
      <c r="A574" s="1"/>
      <c r="B574" s="1"/>
      <c r="C574" s="1"/>
      <c r="D574" s="1"/>
      <c r="E574" s="1"/>
      <c r="F574" s="39"/>
      <c r="G574" s="77"/>
      <c r="H574" s="1"/>
      <c r="I574" s="1" t="s">
        <v>470</v>
      </c>
      <c r="J574" s="19">
        <v>443</v>
      </c>
      <c r="K574" s="56">
        <f t="shared" si="54"/>
        <v>0</v>
      </c>
      <c r="L574" s="1"/>
      <c r="M574" s="1"/>
    </row>
    <row r="575" spans="1:13" ht="12.75">
      <c r="A575" s="1">
        <v>9</v>
      </c>
      <c r="B575" s="1">
        <v>73051</v>
      </c>
      <c r="C575" s="1" t="s">
        <v>695</v>
      </c>
      <c r="D575" s="1" t="s">
        <v>554</v>
      </c>
      <c r="E575" s="1">
        <v>1770</v>
      </c>
      <c r="F575" s="39">
        <f>SUM(E575*1.25)</f>
        <v>2212.5</v>
      </c>
      <c r="G575" s="77">
        <v>0</v>
      </c>
      <c r="H575" s="1" t="s">
        <v>201</v>
      </c>
      <c r="I575" s="1" t="s">
        <v>454</v>
      </c>
      <c r="J575" s="19">
        <v>266</v>
      </c>
      <c r="K575" s="56">
        <f t="shared" si="54"/>
        <v>332</v>
      </c>
      <c r="L575" s="1">
        <f>SUM(E575+J575+J576)</f>
        <v>2479</v>
      </c>
      <c r="M575" s="1">
        <v>1579</v>
      </c>
    </row>
    <row r="576" spans="1:13" ht="12.75">
      <c r="A576" s="1"/>
      <c r="B576" s="1"/>
      <c r="C576" s="1"/>
      <c r="D576" s="1"/>
      <c r="E576" s="1"/>
      <c r="F576" s="39"/>
      <c r="G576" s="77"/>
      <c r="H576" s="1"/>
      <c r="I576" s="1" t="s">
        <v>470</v>
      </c>
      <c r="J576" s="19">
        <v>443</v>
      </c>
      <c r="K576" s="56">
        <f t="shared" si="54"/>
        <v>0</v>
      </c>
      <c r="L576" s="1"/>
      <c r="M576" s="1"/>
    </row>
    <row r="577" spans="1:13" ht="12.75">
      <c r="A577" s="1">
        <v>10</v>
      </c>
      <c r="B577" s="1">
        <v>73049</v>
      </c>
      <c r="C577" s="1" t="s">
        <v>696</v>
      </c>
      <c r="D577" s="1" t="s">
        <v>697</v>
      </c>
      <c r="E577" s="1">
        <v>1727</v>
      </c>
      <c r="F577" s="39">
        <f>SUM(E577*1.25)</f>
        <v>2158.75</v>
      </c>
      <c r="G577" s="77">
        <v>0</v>
      </c>
      <c r="H577" s="1" t="s">
        <v>201</v>
      </c>
      <c r="I577" s="1" t="s">
        <v>454</v>
      </c>
      <c r="J577" s="19">
        <v>259</v>
      </c>
      <c r="K577" s="56">
        <f t="shared" si="54"/>
        <v>324</v>
      </c>
      <c r="L577" s="1">
        <f>SUM(E577+J577+J578)</f>
        <v>2418</v>
      </c>
      <c r="M577" s="1">
        <v>1426</v>
      </c>
    </row>
    <row r="578" spans="1:13" ht="12.75">
      <c r="A578" s="1"/>
      <c r="B578" s="1"/>
      <c r="C578" s="1"/>
      <c r="D578" s="1"/>
      <c r="E578" s="1"/>
      <c r="F578" s="39"/>
      <c r="G578" s="77"/>
      <c r="H578" s="1"/>
      <c r="I578" s="1" t="s">
        <v>470</v>
      </c>
      <c r="J578" s="19">
        <v>432</v>
      </c>
      <c r="K578" s="56">
        <f t="shared" si="54"/>
        <v>0</v>
      </c>
      <c r="L578" s="1"/>
      <c r="M578" s="1"/>
    </row>
    <row r="579" spans="1:13" ht="12.75">
      <c r="A579" s="1">
        <v>11</v>
      </c>
      <c r="B579" s="1">
        <v>73913</v>
      </c>
      <c r="C579" s="20" t="s">
        <v>761</v>
      </c>
      <c r="D579" s="1" t="s">
        <v>398</v>
      </c>
      <c r="E579" s="1">
        <v>2087</v>
      </c>
      <c r="F579" s="39">
        <f>SUM(E579*1.25)</f>
        <v>2608.75</v>
      </c>
      <c r="G579" s="77">
        <v>0</v>
      </c>
      <c r="H579" s="1" t="s">
        <v>200</v>
      </c>
      <c r="I579" s="1" t="s">
        <v>454</v>
      </c>
      <c r="J579" s="19">
        <v>313</v>
      </c>
      <c r="K579" s="56">
        <f t="shared" si="54"/>
        <v>391</v>
      </c>
      <c r="L579" s="1">
        <f>SUM(E579+J579)</f>
        <v>2400</v>
      </c>
      <c r="M579" s="1"/>
    </row>
    <row r="580" spans="1:13" ht="12.75">
      <c r="A580" s="1">
        <v>12</v>
      </c>
      <c r="B580" s="1">
        <v>73007</v>
      </c>
      <c r="C580" s="1" t="s">
        <v>698</v>
      </c>
      <c r="D580" s="1" t="s">
        <v>461</v>
      </c>
      <c r="E580" s="1">
        <v>2007</v>
      </c>
      <c r="F580" s="39">
        <f>SUM(E580*1.25)</f>
        <v>2508.75</v>
      </c>
      <c r="G580" s="77">
        <v>0</v>
      </c>
      <c r="H580" s="1" t="s">
        <v>201</v>
      </c>
      <c r="I580" s="1" t="s">
        <v>454</v>
      </c>
      <c r="J580" s="19">
        <v>301</v>
      </c>
      <c r="K580" s="56">
        <f t="shared" si="54"/>
        <v>376</v>
      </c>
      <c r="L580" s="1">
        <f>SUM(E580+J580+J581)</f>
        <v>2810</v>
      </c>
      <c r="M580" s="1">
        <v>1765</v>
      </c>
    </row>
    <row r="581" spans="1:13" ht="12.75">
      <c r="A581" s="1"/>
      <c r="B581" s="1"/>
      <c r="C581" s="1"/>
      <c r="D581" s="1"/>
      <c r="E581" s="1"/>
      <c r="F581" s="39"/>
      <c r="G581" s="77"/>
      <c r="H581" s="1"/>
      <c r="I581" s="1" t="s">
        <v>470</v>
      </c>
      <c r="J581" s="19">
        <v>502</v>
      </c>
      <c r="K581" s="56">
        <f t="shared" si="54"/>
        <v>0</v>
      </c>
      <c r="L581" s="1"/>
      <c r="M581" s="1"/>
    </row>
    <row r="582" spans="1:13" ht="12.75">
      <c r="A582" s="1">
        <v>13</v>
      </c>
      <c r="B582" s="1">
        <v>73008</v>
      </c>
      <c r="C582" s="1" t="s">
        <v>699</v>
      </c>
      <c r="D582" s="1" t="s">
        <v>461</v>
      </c>
      <c r="E582" s="1">
        <v>2007</v>
      </c>
      <c r="F582" s="39">
        <f>SUM(E582*1.25)</f>
        <v>2508.75</v>
      </c>
      <c r="G582" s="77">
        <v>0</v>
      </c>
      <c r="H582" s="1" t="s">
        <v>307</v>
      </c>
      <c r="I582" s="1" t="s">
        <v>454</v>
      </c>
      <c r="J582" s="19">
        <v>301</v>
      </c>
      <c r="K582" s="56">
        <f t="shared" si="54"/>
        <v>376</v>
      </c>
      <c r="L582" s="1">
        <f>SUM(E582+J582+J583)</f>
        <v>2810</v>
      </c>
      <c r="M582" s="1">
        <v>1755</v>
      </c>
    </row>
    <row r="583" spans="1:13" ht="12.75">
      <c r="A583" s="1"/>
      <c r="B583" s="1"/>
      <c r="C583" s="1"/>
      <c r="D583" s="1"/>
      <c r="E583" s="1"/>
      <c r="F583" s="39"/>
      <c r="G583" s="77"/>
      <c r="H583" s="1"/>
      <c r="I583" s="1" t="s">
        <v>470</v>
      </c>
      <c r="J583" s="19">
        <v>502</v>
      </c>
      <c r="K583" s="56">
        <f t="shared" si="54"/>
        <v>0</v>
      </c>
      <c r="L583" s="1"/>
      <c r="M583" s="1"/>
    </row>
    <row r="584" spans="1:13" ht="12.75">
      <c r="A584" s="1">
        <v>14</v>
      </c>
      <c r="B584" s="1">
        <v>73009</v>
      </c>
      <c r="C584" s="1" t="s">
        <v>700</v>
      </c>
      <c r="D584" s="1" t="s">
        <v>461</v>
      </c>
      <c r="E584" s="1">
        <v>2007</v>
      </c>
      <c r="F584" s="39">
        <f>SUM(E584*1.25)</f>
        <v>2508.75</v>
      </c>
      <c r="G584" s="77">
        <v>0</v>
      </c>
      <c r="H584" s="1" t="s">
        <v>201</v>
      </c>
      <c r="I584" s="1" t="s">
        <v>454</v>
      </c>
      <c r="J584" s="19">
        <v>301</v>
      </c>
      <c r="K584" s="56">
        <f t="shared" si="54"/>
        <v>376</v>
      </c>
      <c r="L584" s="1">
        <f>SUM(E584+J584+J585)</f>
        <v>2810</v>
      </c>
      <c r="M584" s="1">
        <v>1755</v>
      </c>
    </row>
    <row r="585" spans="1:13" ht="12.75">
      <c r="A585" s="1"/>
      <c r="B585" s="1"/>
      <c r="C585" s="1"/>
      <c r="D585" s="1"/>
      <c r="E585" s="1"/>
      <c r="F585" s="39"/>
      <c r="G585" s="77"/>
      <c r="H585" s="1"/>
      <c r="I585" s="1" t="s">
        <v>470</v>
      </c>
      <c r="J585" s="19">
        <v>502</v>
      </c>
      <c r="K585" s="56">
        <f t="shared" si="54"/>
        <v>0</v>
      </c>
      <c r="L585" s="1"/>
      <c r="M585" s="1"/>
    </row>
    <row r="586" spans="1:13" ht="12.75">
      <c r="A586" s="1">
        <v>15</v>
      </c>
      <c r="B586" s="1">
        <v>73010</v>
      </c>
      <c r="C586" s="1" t="s">
        <v>701</v>
      </c>
      <c r="D586" s="1" t="s">
        <v>461</v>
      </c>
      <c r="E586" s="1">
        <v>2007</v>
      </c>
      <c r="F586" s="39">
        <f>SUM(E586*1.25)</f>
        <v>2508.75</v>
      </c>
      <c r="G586" s="77">
        <v>0</v>
      </c>
      <c r="H586" s="1" t="s">
        <v>201</v>
      </c>
      <c r="I586" s="1" t="s">
        <v>454</v>
      </c>
      <c r="J586" s="19">
        <v>301</v>
      </c>
      <c r="K586" s="56">
        <f t="shared" si="54"/>
        <v>376</v>
      </c>
      <c r="L586" s="1">
        <f>SUM(E586+J586+J587)</f>
        <v>2810</v>
      </c>
      <c r="M586" s="1">
        <v>1781</v>
      </c>
    </row>
    <row r="587" spans="1:13" ht="12.75">
      <c r="A587" s="1"/>
      <c r="B587" s="1"/>
      <c r="C587" s="1"/>
      <c r="D587" s="1"/>
      <c r="E587" s="1"/>
      <c r="F587" s="39"/>
      <c r="G587" s="77"/>
      <c r="H587" s="1"/>
      <c r="I587" s="1" t="s">
        <v>470</v>
      </c>
      <c r="J587" s="19">
        <v>502</v>
      </c>
      <c r="K587" s="56">
        <f t="shared" si="54"/>
        <v>0</v>
      </c>
      <c r="L587" s="1"/>
      <c r="M587" s="1"/>
    </row>
    <row r="588" spans="1:13" ht="12.75">
      <c r="A588" s="1">
        <v>16</v>
      </c>
      <c r="B588" s="1">
        <v>73011</v>
      </c>
      <c r="C588" s="1" t="s">
        <v>702</v>
      </c>
      <c r="D588" s="1" t="s">
        <v>463</v>
      </c>
      <c r="E588" s="1">
        <v>1916</v>
      </c>
      <c r="F588" s="39">
        <f>SUM(E588*1.25)</f>
        <v>2395</v>
      </c>
      <c r="G588" s="77">
        <v>0</v>
      </c>
      <c r="H588" s="1" t="s">
        <v>307</v>
      </c>
      <c r="I588" s="1" t="s">
        <v>454</v>
      </c>
      <c r="J588" s="19">
        <v>287</v>
      </c>
      <c r="K588" s="56">
        <f t="shared" si="54"/>
        <v>359</v>
      </c>
      <c r="L588" s="1">
        <f>SUM(E588+J588)</f>
        <v>2203</v>
      </c>
      <c r="M588" s="1">
        <v>1571</v>
      </c>
    </row>
    <row r="589" spans="1:13" ht="12.75">
      <c r="A589" s="1">
        <v>17</v>
      </c>
      <c r="B589" s="1">
        <v>73013</v>
      </c>
      <c r="C589" s="1" t="s">
        <v>703</v>
      </c>
      <c r="D589" s="1" t="s">
        <v>463</v>
      </c>
      <c r="E589" s="1">
        <v>1916</v>
      </c>
      <c r="F589" s="39">
        <f>SUM(E589*1.25)</f>
        <v>2395</v>
      </c>
      <c r="G589" s="77">
        <v>0</v>
      </c>
      <c r="H589" s="1" t="s">
        <v>201</v>
      </c>
      <c r="I589" s="1" t="s">
        <v>454</v>
      </c>
      <c r="J589" s="19">
        <v>287</v>
      </c>
      <c r="K589" s="56">
        <f t="shared" si="54"/>
        <v>359</v>
      </c>
      <c r="L589" s="1">
        <f>SUM(E589+J589)</f>
        <v>2203</v>
      </c>
      <c r="M589" s="1">
        <v>1572</v>
      </c>
    </row>
    <row r="590" spans="1:13" ht="12.75">
      <c r="A590" s="1">
        <v>18</v>
      </c>
      <c r="B590" s="1">
        <v>73030</v>
      </c>
      <c r="C590" s="1" t="s">
        <v>704</v>
      </c>
      <c r="D590" s="1" t="s">
        <v>463</v>
      </c>
      <c r="E590" s="1">
        <v>1916</v>
      </c>
      <c r="F590" s="39">
        <f>SUM(E590*1.25)</f>
        <v>2395</v>
      </c>
      <c r="G590" s="77">
        <v>0</v>
      </c>
      <c r="H590" s="1" t="s">
        <v>201</v>
      </c>
      <c r="I590" s="1" t="s">
        <v>454</v>
      </c>
      <c r="J590" s="19">
        <v>287</v>
      </c>
      <c r="K590" s="56">
        <f t="shared" si="54"/>
        <v>359</v>
      </c>
      <c r="L590" s="1">
        <f>SUM(E590+J590)</f>
        <v>2203</v>
      </c>
      <c r="M590" s="1">
        <v>1582</v>
      </c>
    </row>
    <row r="591" spans="1:13" ht="12.75">
      <c r="A591" s="1">
        <v>19</v>
      </c>
      <c r="B591" s="1">
        <v>73061</v>
      </c>
      <c r="C591" s="1" t="s">
        <v>705</v>
      </c>
      <c r="D591" s="1" t="s">
        <v>463</v>
      </c>
      <c r="E591" s="1">
        <v>1916</v>
      </c>
      <c r="F591" s="39">
        <f>SUM(E591*1.25)</f>
        <v>2395</v>
      </c>
      <c r="G591" s="77">
        <v>0</v>
      </c>
      <c r="H591" s="1" t="s">
        <v>201</v>
      </c>
      <c r="I591" s="1" t="s">
        <v>454</v>
      </c>
      <c r="J591" s="19">
        <v>287</v>
      </c>
      <c r="K591" s="56">
        <f t="shared" si="54"/>
        <v>359</v>
      </c>
      <c r="L591" s="1">
        <f>SUM(E591+J591+J592)</f>
        <v>2682</v>
      </c>
      <c r="M591" s="1">
        <v>1695</v>
      </c>
    </row>
    <row r="592" spans="1:13" ht="12.75">
      <c r="A592" s="1"/>
      <c r="B592" s="1"/>
      <c r="C592" s="1"/>
      <c r="D592" s="1"/>
      <c r="E592" s="1"/>
      <c r="F592" s="39"/>
      <c r="G592" s="77"/>
      <c r="H592" s="1"/>
      <c r="I592" s="1" t="s">
        <v>470</v>
      </c>
      <c r="J592" s="19">
        <v>479</v>
      </c>
      <c r="K592" s="56">
        <f t="shared" si="54"/>
        <v>0</v>
      </c>
      <c r="L592" s="1"/>
      <c r="M592" s="1"/>
    </row>
    <row r="593" spans="1:13" ht="12.75">
      <c r="A593" s="1">
        <v>20</v>
      </c>
      <c r="B593" s="1">
        <v>73058</v>
      </c>
      <c r="C593" s="1" t="s">
        <v>706</v>
      </c>
      <c r="D593" s="1" t="s">
        <v>707</v>
      </c>
      <c r="E593" s="1">
        <v>1899</v>
      </c>
      <c r="F593" s="39">
        <f>SUM(E593*1.25)</f>
        <v>2373.75</v>
      </c>
      <c r="G593" s="77">
        <v>0</v>
      </c>
      <c r="H593" s="1" t="s">
        <v>201</v>
      </c>
      <c r="I593" s="1" t="s">
        <v>454</v>
      </c>
      <c r="J593" s="19">
        <v>285</v>
      </c>
      <c r="K593" s="56">
        <f t="shared" si="54"/>
        <v>356</v>
      </c>
      <c r="L593" s="1">
        <f>SUM(E593+J593)</f>
        <v>2184</v>
      </c>
      <c r="M593" s="1">
        <v>1578</v>
      </c>
    </row>
    <row r="594" spans="1:13" ht="12.75">
      <c r="A594" s="1">
        <v>21</v>
      </c>
      <c r="B594" s="1">
        <v>73916</v>
      </c>
      <c r="C594" s="1" t="s">
        <v>414</v>
      </c>
      <c r="D594" s="1" t="s">
        <v>708</v>
      </c>
      <c r="E594" s="1">
        <v>864</v>
      </c>
      <c r="F594" s="39">
        <f>SUM(E594*1.25)</f>
        <v>1080</v>
      </c>
      <c r="G594" s="77">
        <v>0</v>
      </c>
      <c r="H594" s="1" t="s">
        <v>307</v>
      </c>
      <c r="I594" s="1" t="s">
        <v>454</v>
      </c>
      <c r="J594" s="19">
        <v>130</v>
      </c>
      <c r="K594" s="56">
        <f t="shared" si="54"/>
        <v>162</v>
      </c>
      <c r="L594" s="1">
        <f>SUM(E594+J594)</f>
        <v>994</v>
      </c>
      <c r="M594" s="1"/>
    </row>
    <row r="595" spans="1:13" ht="12.75">
      <c r="A595" s="1">
        <v>22</v>
      </c>
      <c r="B595" s="1">
        <v>73086</v>
      </c>
      <c r="C595" s="1" t="s">
        <v>709</v>
      </c>
      <c r="D595" s="1" t="s">
        <v>710</v>
      </c>
      <c r="E595" s="1">
        <v>1727</v>
      </c>
      <c r="F595" s="39">
        <f>SUM(E595*1.25)</f>
        <v>2158.75</v>
      </c>
      <c r="G595" s="77">
        <v>0</v>
      </c>
      <c r="H595" s="1" t="s">
        <v>201</v>
      </c>
      <c r="I595" s="1" t="s">
        <v>454</v>
      </c>
      <c r="J595" s="19">
        <v>259</v>
      </c>
      <c r="K595" s="56">
        <f t="shared" si="54"/>
        <v>324</v>
      </c>
      <c r="L595" s="1">
        <f>SUM(E595+J595)</f>
        <v>1986</v>
      </c>
      <c r="M595" s="1">
        <v>1438</v>
      </c>
    </row>
    <row r="596" spans="5:11" ht="12.75">
      <c r="E596" s="36">
        <f>SUM(E565:E595)</f>
        <v>41187</v>
      </c>
      <c r="F596" s="63">
        <f>SUM(F565:F595)</f>
        <v>51483.75</v>
      </c>
      <c r="K596" s="68">
        <f t="shared" si="54"/>
        <v>7723</v>
      </c>
    </row>
    <row r="597" spans="1:13" ht="12.75">
      <c r="A597" s="137" t="s">
        <v>853</v>
      </c>
      <c r="B597" s="137"/>
      <c r="C597" s="137"/>
      <c r="D597" s="137"/>
      <c r="E597" s="137"/>
      <c r="F597" s="137"/>
      <c r="G597" s="137"/>
      <c r="H597" s="137"/>
      <c r="I597" s="137"/>
      <c r="J597" s="137"/>
      <c r="K597" s="137"/>
      <c r="L597" s="137"/>
      <c r="M597" s="137"/>
    </row>
    <row r="598" spans="1:13" ht="12.75">
      <c r="A598" s="26"/>
      <c r="B598" s="26"/>
      <c r="C598" s="26"/>
      <c r="D598" s="18"/>
      <c r="E598" s="27"/>
      <c r="F598" s="46"/>
      <c r="G598" s="85"/>
      <c r="H598" s="18"/>
      <c r="I598" s="18"/>
      <c r="J598" s="27"/>
      <c r="K598" s="27"/>
      <c r="L598" s="140"/>
      <c r="M598" s="140"/>
    </row>
    <row r="599" spans="1:13" ht="12.75">
      <c r="A599" s="28"/>
      <c r="B599" s="28"/>
      <c r="C599" s="17"/>
      <c r="D599" s="17"/>
      <c r="E599" s="17"/>
      <c r="F599" s="45"/>
      <c r="G599" s="86"/>
      <c r="H599" s="17"/>
      <c r="I599" s="17"/>
      <c r="J599" s="29"/>
      <c r="K599" s="29"/>
      <c r="L599" s="141"/>
      <c r="M599" s="141"/>
    </row>
    <row r="600" spans="1:12" ht="12.75" hidden="1">
      <c r="A600" s="30"/>
      <c r="B600" s="30"/>
      <c r="C600" s="30"/>
      <c r="D600" s="30"/>
      <c r="E600" s="30"/>
      <c r="F600" s="47"/>
      <c r="G600" s="87"/>
      <c r="H600" s="30"/>
      <c r="I600" s="30"/>
      <c r="J600" s="30"/>
      <c r="K600" s="30"/>
      <c r="L600" s="30"/>
    </row>
    <row r="601" spans="1:12" ht="12.75" hidden="1">
      <c r="A601" s="1"/>
      <c r="B601" s="1"/>
      <c r="C601" s="1"/>
      <c r="D601" s="1"/>
      <c r="E601" s="1"/>
      <c r="F601" s="39"/>
      <c r="G601" s="77"/>
      <c r="H601" s="1"/>
      <c r="I601" s="1"/>
      <c r="J601" s="1"/>
      <c r="K601" s="1"/>
      <c r="L601" s="1"/>
    </row>
    <row r="602" spans="1:12" ht="12.75" hidden="1">
      <c r="A602" s="1"/>
      <c r="B602" s="1"/>
      <c r="C602" s="1"/>
      <c r="D602" s="1"/>
      <c r="E602" s="1"/>
      <c r="F602" s="39"/>
      <c r="G602" s="77"/>
      <c r="H602" s="1"/>
      <c r="I602" s="1"/>
      <c r="J602" s="1"/>
      <c r="K602" s="1"/>
      <c r="L602" s="1"/>
    </row>
    <row r="603" spans="1:12" ht="12.75" hidden="1">
      <c r="A603" s="1"/>
      <c r="B603" s="1"/>
      <c r="C603" s="1"/>
      <c r="D603" s="1"/>
      <c r="E603" s="1"/>
      <c r="F603" s="39"/>
      <c r="G603" s="77"/>
      <c r="H603" s="1"/>
      <c r="I603" s="1"/>
      <c r="J603" s="1"/>
      <c r="K603" s="1"/>
      <c r="L603" s="1"/>
    </row>
    <row r="604" spans="1:12" ht="12.75" hidden="1">
      <c r="A604" s="1"/>
      <c r="B604" s="1"/>
      <c r="C604" s="1"/>
      <c r="D604" s="1"/>
      <c r="E604" s="1"/>
      <c r="F604" s="39"/>
      <c r="G604" s="77"/>
      <c r="H604" s="1"/>
      <c r="I604" s="1"/>
      <c r="J604" s="1"/>
      <c r="K604" s="1"/>
      <c r="L604" s="1"/>
    </row>
    <row r="605" spans="1:12" ht="12.75" hidden="1">
      <c r="A605" s="1"/>
      <c r="B605" s="1"/>
      <c r="C605" s="1"/>
      <c r="D605" s="1"/>
      <c r="E605" s="1"/>
      <c r="F605" s="39"/>
      <c r="G605" s="77"/>
      <c r="H605" s="1"/>
      <c r="I605" s="1"/>
      <c r="J605" s="1"/>
      <c r="K605" s="1"/>
      <c r="L605" s="1"/>
    </row>
    <row r="606" spans="1:12" ht="12.75" hidden="1">
      <c r="A606" s="1"/>
      <c r="B606" s="1"/>
      <c r="C606" s="1"/>
      <c r="D606" s="1"/>
      <c r="E606" s="1"/>
      <c r="F606" s="39"/>
      <c r="G606" s="77"/>
      <c r="H606" s="1"/>
      <c r="I606" s="1"/>
      <c r="J606" s="1"/>
      <c r="K606" s="1"/>
      <c r="L606" s="1"/>
    </row>
    <row r="607" spans="1:12" ht="12.75" hidden="1">
      <c r="A607" s="1"/>
      <c r="B607" s="1"/>
      <c r="C607" s="1"/>
      <c r="D607" s="1"/>
      <c r="E607" s="1"/>
      <c r="F607" s="39"/>
      <c r="G607" s="77"/>
      <c r="H607" s="1"/>
      <c r="I607" s="1"/>
      <c r="J607" s="1"/>
      <c r="K607" s="1"/>
      <c r="L607" s="1"/>
    </row>
    <row r="608" spans="1:12" ht="12.75" hidden="1">
      <c r="A608" s="1" t="s">
        <v>762</v>
      </c>
      <c r="B608" s="1" t="s">
        <v>763</v>
      </c>
      <c r="C608" s="1" t="s">
        <v>764</v>
      </c>
      <c r="D608" s="1" t="s">
        <v>765</v>
      </c>
      <c r="E608" s="1" t="s">
        <v>766</v>
      </c>
      <c r="F608" s="39"/>
      <c r="G608" s="77" t="s">
        <v>767</v>
      </c>
      <c r="H608" s="1" t="s">
        <v>768</v>
      </c>
      <c r="I608" s="1" t="s">
        <v>769</v>
      </c>
      <c r="J608" s="1" t="s">
        <v>770</v>
      </c>
      <c r="K608" s="1"/>
      <c r="L608" s="1"/>
    </row>
    <row r="609" spans="1:24" s="3" customFormat="1" ht="12.75">
      <c r="A609" s="138" t="s">
        <v>456</v>
      </c>
      <c r="B609" s="3" t="s">
        <v>771</v>
      </c>
      <c r="C609" s="135" t="s">
        <v>405</v>
      </c>
      <c r="D609" s="3" t="s">
        <v>195</v>
      </c>
      <c r="E609" s="133" t="s">
        <v>406</v>
      </c>
      <c r="F609" s="37"/>
      <c r="G609" s="75" t="s">
        <v>772</v>
      </c>
      <c r="H609" s="3" t="s">
        <v>196</v>
      </c>
      <c r="I609" s="135" t="s">
        <v>197</v>
      </c>
      <c r="J609" s="138" t="s">
        <v>773</v>
      </c>
      <c r="K609" s="34"/>
      <c r="L609" s="131" t="s">
        <v>413</v>
      </c>
      <c r="M609" s="131" t="s">
        <v>403</v>
      </c>
      <c r="N609" s="31"/>
      <c r="O609" s="32"/>
      <c r="P609" s="32"/>
      <c r="Q609" s="32"/>
      <c r="R609" s="32"/>
      <c r="S609" s="32"/>
      <c r="T609" s="32"/>
      <c r="U609" s="32"/>
      <c r="V609" s="32"/>
      <c r="W609" s="32"/>
      <c r="X609" s="32"/>
    </row>
    <row r="610" spans="1:24" s="4" customFormat="1" ht="12.75">
      <c r="A610" s="139"/>
      <c r="C610" s="136"/>
      <c r="D610" s="4" t="s">
        <v>198</v>
      </c>
      <c r="E610" s="134"/>
      <c r="F610" s="38"/>
      <c r="G610" s="76" t="s">
        <v>774</v>
      </c>
      <c r="H610" s="4" t="s">
        <v>199</v>
      </c>
      <c r="I610" s="136"/>
      <c r="J610" s="139"/>
      <c r="K610" s="35"/>
      <c r="L610" s="131"/>
      <c r="M610" s="131"/>
      <c r="N610" s="31"/>
      <c r="O610" s="32"/>
      <c r="P610" s="32"/>
      <c r="Q610" s="32"/>
      <c r="R610" s="32"/>
      <c r="S610" s="32"/>
      <c r="T610" s="32"/>
      <c r="U610" s="32"/>
      <c r="V610" s="32"/>
      <c r="W610" s="32"/>
      <c r="X610" s="32"/>
    </row>
    <row r="611" spans="1:13" ht="12.75">
      <c r="A611" s="1">
        <v>1</v>
      </c>
      <c r="B611" s="1">
        <v>11020</v>
      </c>
      <c r="C611" s="1" t="s">
        <v>775</v>
      </c>
      <c r="D611" s="1" t="s">
        <v>279</v>
      </c>
      <c r="E611" s="1">
        <v>2886</v>
      </c>
      <c r="F611" s="39">
        <f>SUM(E611*1.25)</f>
        <v>3607.5</v>
      </c>
      <c r="G611" s="77">
        <v>0</v>
      </c>
      <c r="H611" s="1" t="s">
        <v>200</v>
      </c>
      <c r="I611" s="1" t="s">
        <v>776</v>
      </c>
      <c r="J611" s="1">
        <v>433</v>
      </c>
      <c r="K611" s="56">
        <f aca="true" t="shared" si="56" ref="K611:K674">ROUND(0.15*F611,0)</f>
        <v>541</v>
      </c>
      <c r="L611" s="1">
        <f>SUM(E611+J611)</f>
        <v>3319</v>
      </c>
      <c r="M611" s="1">
        <v>2332</v>
      </c>
    </row>
    <row r="612" spans="1:13" ht="12.75">
      <c r="A612" s="1">
        <v>2</v>
      </c>
      <c r="B612" s="1">
        <v>11023</v>
      </c>
      <c r="C612" s="1" t="s">
        <v>777</v>
      </c>
      <c r="D612" s="1" t="s">
        <v>279</v>
      </c>
      <c r="E612" s="1">
        <v>2886</v>
      </c>
      <c r="F612" s="39">
        <f>SUM(E612*1.25)</f>
        <v>3607.5</v>
      </c>
      <c r="G612" s="77">
        <v>0</v>
      </c>
      <c r="H612" s="1" t="s">
        <v>200</v>
      </c>
      <c r="I612" s="1" t="s">
        <v>776</v>
      </c>
      <c r="J612" s="1">
        <v>433</v>
      </c>
      <c r="K612" s="56">
        <f t="shared" si="56"/>
        <v>541</v>
      </c>
      <c r="L612" s="1">
        <f>SUM(E612+J612)</f>
        <v>3319</v>
      </c>
      <c r="M612" s="1">
        <v>2332</v>
      </c>
    </row>
    <row r="613" spans="1:13" ht="12.75">
      <c r="A613" s="1">
        <v>3</v>
      </c>
      <c r="B613" s="1">
        <v>72514</v>
      </c>
      <c r="C613" s="1" t="s">
        <v>778</v>
      </c>
      <c r="D613" s="1" t="s">
        <v>279</v>
      </c>
      <c r="E613" s="1">
        <v>2886</v>
      </c>
      <c r="F613" s="39">
        <f>SUM(E613*1.25)</f>
        <v>3607.5</v>
      </c>
      <c r="G613" s="77">
        <v>0</v>
      </c>
      <c r="H613" s="1" t="s">
        <v>200</v>
      </c>
      <c r="I613" s="1" t="s">
        <v>776</v>
      </c>
      <c r="J613" s="1">
        <v>433</v>
      </c>
      <c r="K613" s="56">
        <f t="shared" si="56"/>
        <v>541</v>
      </c>
      <c r="L613" s="1">
        <f>SUM(E613+J613+J614)</f>
        <v>4041</v>
      </c>
      <c r="M613" s="1">
        <v>2332</v>
      </c>
    </row>
    <row r="614" spans="1:13" ht="12.75">
      <c r="A614" s="1"/>
      <c r="B614" s="1"/>
      <c r="C614" s="1"/>
      <c r="D614" s="1"/>
      <c r="E614" s="1"/>
      <c r="F614" s="39"/>
      <c r="G614" s="77"/>
      <c r="H614" s="1"/>
      <c r="I614" s="1" t="s">
        <v>470</v>
      </c>
      <c r="J614" s="1">
        <v>722</v>
      </c>
      <c r="K614" s="56">
        <f t="shared" si="56"/>
        <v>0</v>
      </c>
      <c r="L614" s="1"/>
      <c r="M614" s="1"/>
    </row>
    <row r="615" spans="1:13" ht="12.75">
      <c r="A615" s="1">
        <v>4</v>
      </c>
      <c r="B615" s="1">
        <v>72927</v>
      </c>
      <c r="C615" s="1" t="s">
        <v>779</v>
      </c>
      <c r="D615" s="1" t="s">
        <v>279</v>
      </c>
      <c r="E615" s="1">
        <v>2886</v>
      </c>
      <c r="F615" s="39">
        <f>SUM(E615*1.25)</f>
        <v>3607.5</v>
      </c>
      <c r="G615" s="77">
        <v>0</v>
      </c>
      <c r="H615" s="1" t="s">
        <v>200</v>
      </c>
      <c r="I615" s="1" t="s">
        <v>776</v>
      </c>
      <c r="J615" s="1">
        <v>433</v>
      </c>
      <c r="K615" s="56">
        <f t="shared" si="56"/>
        <v>541</v>
      </c>
      <c r="L615" s="1">
        <f>SUM(E615+J615)</f>
        <v>3319</v>
      </c>
      <c r="M615" s="1">
        <v>2332</v>
      </c>
    </row>
    <row r="616" spans="1:13" ht="12.75">
      <c r="A616" s="1">
        <v>5</v>
      </c>
      <c r="B616" s="1">
        <v>72948</v>
      </c>
      <c r="C616" s="20" t="s">
        <v>780</v>
      </c>
      <c r="D616" s="1" t="s">
        <v>279</v>
      </c>
      <c r="E616" s="1">
        <v>2886</v>
      </c>
      <c r="F616" s="39">
        <f>SUM(E616*1.25)</f>
        <v>3607.5</v>
      </c>
      <c r="G616" s="77">
        <v>0</v>
      </c>
      <c r="H616" s="1" t="s">
        <v>200</v>
      </c>
      <c r="I616" s="1" t="s">
        <v>776</v>
      </c>
      <c r="J616" s="1">
        <v>433</v>
      </c>
      <c r="K616" s="56">
        <f t="shared" si="56"/>
        <v>541</v>
      </c>
      <c r="L616" s="1">
        <f>SUM(E616+J616)</f>
        <v>3319</v>
      </c>
      <c r="M616" s="1">
        <v>2332</v>
      </c>
    </row>
    <row r="617" spans="1:13" ht="12.75">
      <c r="A617" s="1">
        <v>6</v>
      </c>
      <c r="B617" s="1">
        <v>11017</v>
      </c>
      <c r="C617" s="1" t="s">
        <v>781</v>
      </c>
      <c r="D617" s="1" t="s">
        <v>304</v>
      </c>
      <c r="E617" s="1">
        <v>2571</v>
      </c>
      <c r="F617" s="39">
        <f>SUM(E617*1.25)</f>
        <v>3213.75</v>
      </c>
      <c r="G617" s="77">
        <v>0</v>
      </c>
      <c r="H617" s="1" t="s">
        <v>200</v>
      </c>
      <c r="I617" s="1" t="s">
        <v>776</v>
      </c>
      <c r="J617" s="1">
        <v>386</v>
      </c>
      <c r="K617" s="56">
        <f t="shared" si="56"/>
        <v>482</v>
      </c>
      <c r="L617" s="1">
        <f>SUM(E617+J617)</f>
        <v>2957</v>
      </c>
      <c r="M617" s="1">
        <v>2080</v>
      </c>
    </row>
    <row r="618" spans="1:13" ht="12.75">
      <c r="A618" s="1">
        <v>7</v>
      </c>
      <c r="B618" s="1">
        <v>11021</v>
      </c>
      <c r="C618" s="1" t="s">
        <v>782</v>
      </c>
      <c r="D618" s="1" t="s">
        <v>483</v>
      </c>
      <c r="E618" s="1">
        <v>1948</v>
      </c>
      <c r="F618" s="39">
        <f>SUM(E618*1.25)</f>
        <v>2435</v>
      </c>
      <c r="G618" s="77">
        <v>0</v>
      </c>
      <c r="H618" s="1" t="s">
        <v>201</v>
      </c>
      <c r="I618" s="1" t="s">
        <v>776</v>
      </c>
      <c r="J618" s="1">
        <v>292</v>
      </c>
      <c r="K618" s="56">
        <f t="shared" si="56"/>
        <v>365</v>
      </c>
      <c r="L618" s="1">
        <f>SUM(E618+J618)</f>
        <v>2240</v>
      </c>
      <c r="M618" s="1">
        <v>1600</v>
      </c>
    </row>
    <row r="619" spans="1:13" ht="12.75">
      <c r="A619" s="1">
        <v>8</v>
      </c>
      <c r="B619" s="1">
        <v>72515</v>
      </c>
      <c r="C619" s="1" t="s">
        <v>783</v>
      </c>
      <c r="D619" s="1" t="s">
        <v>483</v>
      </c>
      <c r="E619" s="1">
        <v>1948</v>
      </c>
      <c r="F619" s="39">
        <f>SUM(E619*1.25)</f>
        <v>2435</v>
      </c>
      <c r="G619" s="77">
        <v>0</v>
      </c>
      <c r="H619" s="20" t="s">
        <v>201</v>
      </c>
      <c r="I619" s="1" t="s">
        <v>776</v>
      </c>
      <c r="J619" s="1">
        <v>292</v>
      </c>
      <c r="K619" s="56">
        <f t="shared" si="56"/>
        <v>365</v>
      </c>
      <c r="L619" s="1">
        <f>SUM(E619+J619+J620)</f>
        <v>2727</v>
      </c>
      <c r="M619" s="1">
        <v>1724</v>
      </c>
    </row>
    <row r="620" spans="1:13" ht="12.75">
      <c r="A620" s="1"/>
      <c r="B620" s="1"/>
      <c r="C620" s="1"/>
      <c r="D620" s="1"/>
      <c r="E620" s="1"/>
      <c r="F620" s="39"/>
      <c r="G620" s="77"/>
      <c r="H620" s="1"/>
      <c r="I620" s="1" t="s">
        <v>470</v>
      </c>
      <c r="J620" s="1">
        <v>487</v>
      </c>
      <c r="K620" s="56">
        <f t="shared" si="56"/>
        <v>0</v>
      </c>
      <c r="L620" s="1"/>
      <c r="M620" s="1"/>
    </row>
    <row r="621" spans="1:13" ht="12.75">
      <c r="A621" s="1">
        <v>9</v>
      </c>
      <c r="B621" s="1">
        <v>72516</v>
      </c>
      <c r="C621" s="1" t="s">
        <v>784</v>
      </c>
      <c r="D621" s="1" t="s">
        <v>483</v>
      </c>
      <c r="E621" s="1">
        <v>1948</v>
      </c>
      <c r="F621" s="39">
        <f>SUM(E621*1.25)</f>
        <v>2435</v>
      </c>
      <c r="G621" s="77">
        <v>0</v>
      </c>
      <c r="H621" s="20" t="s">
        <v>201</v>
      </c>
      <c r="I621" s="1" t="s">
        <v>776</v>
      </c>
      <c r="J621" s="1">
        <v>292</v>
      </c>
      <c r="K621" s="56">
        <f t="shared" si="56"/>
        <v>365</v>
      </c>
      <c r="L621" s="1">
        <f>SUM(E621+J621+J622)</f>
        <v>2727</v>
      </c>
      <c r="M621" s="1">
        <v>1673</v>
      </c>
    </row>
    <row r="622" spans="1:13" ht="12.75">
      <c r="A622" s="1"/>
      <c r="B622" s="1"/>
      <c r="C622" s="1"/>
      <c r="D622" s="1"/>
      <c r="E622" s="1"/>
      <c r="F622" s="39"/>
      <c r="G622" s="77"/>
      <c r="H622" s="1"/>
      <c r="I622" s="1" t="s">
        <v>470</v>
      </c>
      <c r="J622" s="1">
        <v>487</v>
      </c>
      <c r="K622" s="56">
        <f t="shared" si="56"/>
        <v>0</v>
      </c>
      <c r="L622" s="1"/>
      <c r="M622" s="1"/>
    </row>
    <row r="623" spans="1:13" ht="12.75">
      <c r="A623" s="1">
        <v>10</v>
      </c>
      <c r="B623" s="1">
        <v>72548</v>
      </c>
      <c r="C623" s="1" t="s">
        <v>785</v>
      </c>
      <c r="D623" s="1" t="s">
        <v>483</v>
      </c>
      <c r="E623" s="1">
        <v>1948</v>
      </c>
      <c r="F623" s="39">
        <f>SUM(E623*1.25)</f>
        <v>2435</v>
      </c>
      <c r="G623" s="77">
        <v>0</v>
      </c>
      <c r="H623" s="20" t="s">
        <v>201</v>
      </c>
      <c r="I623" s="1" t="s">
        <v>776</v>
      </c>
      <c r="J623" s="1">
        <v>292</v>
      </c>
      <c r="K623" s="56">
        <f t="shared" si="56"/>
        <v>365</v>
      </c>
      <c r="L623" s="1">
        <f>SUM(E623+J623)</f>
        <v>2240</v>
      </c>
      <c r="M623" s="1">
        <v>1608</v>
      </c>
    </row>
    <row r="624" spans="1:13" ht="12.75">
      <c r="A624" s="1">
        <v>11</v>
      </c>
      <c r="B624" s="1">
        <v>72556</v>
      </c>
      <c r="C624" s="1" t="s">
        <v>786</v>
      </c>
      <c r="D624" s="1" t="s">
        <v>483</v>
      </c>
      <c r="E624" s="1">
        <v>1948</v>
      </c>
      <c r="F624" s="39">
        <f>SUM(E624*1.25)</f>
        <v>2435</v>
      </c>
      <c r="G624" s="77">
        <v>0</v>
      </c>
      <c r="H624" s="1" t="s">
        <v>201</v>
      </c>
      <c r="I624" s="1" t="s">
        <v>776</v>
      </c>
      <c r="J624" s="1">
        <v>292</v>
      </c>
      <c r="K624" s="56">
        <f t="shared" si="56"/>
        <v>365</v>
      </c>
      <c r="L624" s="1">
        <f>SUM(E624+J624+J625)</f>
        <v>2727</v>
      </c>
      <c r="M624" s="1">
        <v>1688</v>
      </c>
    </row>
    <row r="625" spans="1:13" ht="12.75">
      <c r="A625" s="1"/>
      <c r="B625" s="1"/>
      <c r="C625" s="1"/>
      <c r="D625" s="1"/>
      <c r="E625" s="1"/>
      <c r="F625" s="39"/>
      <c r="G625" s="77"/>
      <c r="H625" s="1"/>
      <c r="I625" s="1" t="s">
        <v>470</v>
      </c>
      <c r="J625" s="1">
        <v>487</v>
      </c>
      <c r="K625" s="56">
        <f t="shared" si="56"/>
        <v>0</v>
      </c>
      <c r="L625" s="1"/>
      <c r="M625" s="1"/>
    </row>
    <row r="626" spans="1:13" ht="12.75">
      <c r="A626" s="1">
        <v>12</v>
      </c>
      <c r="B626" s="1">
        <v>72083</v>
      </c>
      <c r="C626" s="1" t="s">
        <v>787</v>
      </c>
      <c r="D626" s="1" t="s">
        <v>669</v>
      </c>
      <c r="E626" s="1">
        <v>1872</v>
      </c>
      <c r="F626" s="39">
        <f>SUM(E626*1.25)</f>
        <v>2340</v>
      </c>
      <c r="G626" s="77">
        <v>0</v>
      </c>
      <c r="H626" s="20" t="s">
        <v>201</v>
      </c>
      <c r="I626" s="1" t="s">
        <v>776</v>
      </c>
      <c r="J626" s="1">
        <v>281</v>
      </c>
      <c r="K626" s="56">
        <f t="shared" si="56"/>
        <v>351</v>
      </c>
      <c r="L626" s="1">
        <f>SUM(E626+J626)</f>
        <v>2153</v>
      </c>
      <c r="M626" s="1">
        <v>1541</v>
      </c>
    </row>
    <row r="627" spans="1:13" ht="12.75">
      <c r="A627" s="1">
        <v>13</v>
      </c>
      <c r="B627" s="1">
        <v>72247</v>
      </c>
      <c r="C627" s="1" t="s">
        <v>788</v>
      </c>
      <c r="D627" s="1" t="s">
        <v>554</v>
      </c>
      <c r="E627" s="1">
        <v>1770</v>
      </c>
      <c r="F627" s="39">
        <f>SUM(E627*1.25)</f>
        <v>2212.5</v>
      </c>
      <c r="G627" s="77">
        <v>0</v>
      </c>
      <c r="H627" s="1"/>
      <c r="I627" s="1" t="s">
        <v>776</v>
      </c>
      <c r="J627" s="1">
        <v>266</v>
      </c>
      <c r="K627" s="56">
        <f t="shared" si="56"/>
        <v>332</v>
      </c>
      <c r="L627" s="1">
        <f>SUM(E627+J627+J628)</f>
        <v>2479</v>
      </c>
      <c r="M627" s="1">
        <v>1472</v>
      </c>
    </row>
    <row r="628" spans="1:13" ht="12.75">
      <c r="A628" s="1"/>
      <c r="B628" s="1"/>
      <c r="C628" s="1"/>
      <c r="D628" s="1"/>
      <c r="E628" s="1"/>
      <c r="F628" s="39"/>
      <c r="G628" s="77"/>
      <c r="H628" s="1"/>
      <c r="I628" s="1" t="s">
        <v>470</v>
      </c>
      <c r="J628" s="1">
        <v>443</v>
      </c>
      <c r="K628" s="56">
        <f t="shared" si="56"/>
        <v>0</v>
      </c>
      <c r="L628" s="1"/>
      <c r="M628" s="1"/>
    </row>
    <row r="629" spans="1:13" ht="12.75">
      <c r="A629" s="1">
        <v>14</v>
      </c>
      <c r="B629" s="1">
        <v>72249</v>
      </c>
      <c r="C629" s="1" t="s">
        <v>789</v>
      </c>
      <c r="D629" s="1" t="s">
        <v>554</v>
      </c>
      <c r="E629" s="1">
        <v>1770</v>
      </c>
      <c r="F629" s="39">
        <f>SUM(E629*1.25)</f>
        <v>2212.5</v>
      </c>
      <c r="G629" s="77">
        <v>0</v>
      </c>
      <c r="H629" s="1"/>
      <c r="I629" s="1" t="s">
        <v>776</v>
      </c>
      <c r="J629" s="1">
        <v>266</v>
      </c>
      <c r="K629" s="56">
        <f t="shared" si="56"/>
        <v>332</v>
      </c>
      <c r="L629" s="1">
        <f>SUM(E629+J629+J630)</f>
        <v>2479</v>
      </c>
      <c r="M629" s="1">
        <v>1574</v>
      </c>
    </row>
    <row r="630" spans="1:13" ht="12.75">
      <c r="A630" s="1"/>
      <c r="B630" s="1"/>
      <c r="C630" s="1"/>
      <c r="D630" s="1"/>
      <c r="E630" s="1"/>
      <c r="F630" s="39"/>
      <c r="G630" s="77"/>
      <c r="H630" s="1"/>
      <c r="I630" s="1" t="s">
        <v>470</v>
      </c>
      <c r="J630" s="1">
        <v>443</v>
      </c>
      <c r="K630" s="56">
        <f t="shared" si="56"/>
        <v>0</v>
      </c>
      <c r="L630" s="1"/>
      <c r="M630" s="1"/>
    </row>
    <row r="631" spans="1:13" ht="12.75">
      <c r="A631" s="1">
        <v>15</v>
      </c>
      <c r="B631" s="1">
        <v>72277</v>
      </c>
      <c r="C631" s="1" t="s">
        <v>790</v>
      </c>
      <c r="D631" s="1" t="s">
        <v>554</v>
      </c>
      <c r="E631" s="1">
        <v>1770</v>
      </c>
      <c r="F631" s="39">
        <f>SUM(E631*1.25)</f>
        <v>2212.5</v>
      </c>
      <c r="G631" s="77">
        <v>0</v>
      </c>
      <c r="H631" s="1"/>
      <c r="I631" s="1" t="s">
        <v>776</v>
      </c>
      <c r="J631" s="1">
        <v>266</v>
      </c>
      <c r="K631" s="56">
        <f t="shared" si="56"/>
        <v>332</v>
      </c>
      <c r="L631" s="1">
        <f>SUM(E631+J631+J632)</f>
        <v>2479</v>
      </c>
      <c r="M631" s="1">
        <v>1579</v>
      </c>
    </row>
    <row r="632" spans="1:13" ht="12.75">
      <c r="A632" s="1"/>
      <c r="B632" s="1"/>
      <c r="C632" s="1"/>
      <c r="D632" s="1"/>
      <c r="E632" s="1"/>
      <c r="F632" s="39"/>
      <c r="G632" s="77"/>
      <c r="H632" s="1"/>
      <c r="I632" s="1" t="s">
        <v>470</v>
      </c>
      <c r="J632" s="1">
        <v>443</v>
      </c>
      <c r="K632" s="56">
        <f t="shared" si="56"/>
        <v>0</v>
      </c>
      <c r="L632" s="1"/>
      <c r="M632" s="1"/>
    </row>
    <row r="633" spans="1:13" ht="12.75">
      <c r="A633" s="1">
        <v>16</v>
      </c>
      <c r="B633" s="1">
        <v>72360</v>
      </c>
      <c r="C633" s="1" t="s">
        <v>791</v>
      </c>
      <c r="D633" s="1" t="s">
        <v>554</v>
      </c>
      <c r="E633" s="1">
        <v>1770</v>
      </c>
      <c r="F633" s="39">
        <f>SUM(E633*1.25)</f>
        <v>2212.5</v>
      </c>
      <c r="G633" s="77">
        <v>0</v>
      </c>
      <c r="H633" s="1"/>
      <c r="I633" s="1" t="s">
        <v>776</v>
      </c>
      <c r="J633" s="1">
        <v>266</v>
      </c>
      <c r="K633" s="56">
        <f t="shared" si="56"/>
        <v>332</v>
      </c>
      <c r="L633" s="1">
        <f>SUM(E633+J633+J634)</f>
        <v>2479</v>
      </c>
      <c r="M633" s="1">
        <v>1579</v>
      </c>
    </row>
    <row r="634" spans="1:13" ht="12.75">
      <c r="A634" s="1"/>
      <c r="B634" s="1"/>
      <c r="C634" s="1"/>
      <c r="D634" s="1"/>
      <c r="E634" s="1"/>
      <c r="F634" s="39"/>
      <c r="G634" s="77"/>
      <c r="H634" s="1"/>
      <c r="I634" s="1" t="s">
        <v>470</v>
      </c>
      <c r="J634" s="1">
        <v>443</v>
      </c>
      <c r="K634" s="56">
        <f t="shared" si="56"/>
        <v>0</v>
      </c>
      <c r="L634" s="1"/>
      <c r="M634" s="1"/>
    </row>
    <row r="635" spans="1:13" ht="12.75">
      <c r="A635" s="1">
        <v>17</v>
      </c>
      <c r="B635" s="1">
        <v>72427</v>
      </c>
      <c r="C635" s="1" t="s">
        <v>792</v>
      </c>
      <c r="D635" s="1" t="s">
        <v>554</v>
      </c>
      <c r="E635" s="1">
        <v>1770</v>
      </c>
      <c r="F635" s="39">
        <f>SUM(E635*1.25)</f>
        <v>2212.5</v>
      </c>
      <c r="G635" s="77">
        <v>0</v>
      </c>
      <c r="H635" s="1"/>
      <c r="I635" s="1" t="s">
        <v>776</v>
      </c>
      <c r="J635" s="1">
        <v>266</v>
      </c>
      <c r="K635" s="56">
        <f t="shared" si="56"/>
        <v>332</v>
      </c>
      <c r="L635" s="1">
        <f>SUM(E635+J635+J636)</f>
        <v>2479</v>
      </c>
      <c r="M635" s="1">
        <v>1579</v>
      </c>
    </row>
    <row r="636" spans="1:13" ht="12.75">
      <c r="A636" s="1"/>
      <c r="B636" s="1"/>
      <c r="C636" s="1"/>
      <c r="D636" s="1"/>
      <c r="E636" s="1"/>
      <c r="F636" s="39"/>
      <c r="G636" s="77"/>
      <c r="H636" s="1"/>
      <c r="I636" s="1" t="s">
        <v>470</v>
      </c>
      <c r="J636" s="1">
        <v>443</v>
      </c>
      <c r="K636" s="56">
        <f t="shared" si="56"/>
        <v>0</v>
      </c>
      <c r="L636" s="1"/>
      <c r="M636" s="1"/>
    </row>
    <row r="637" spans="1:13" ht="12.75">
      <c r="A637" s="1">
        <v>18</v>
      </c>
      <c r="B637" s="1">
        <v>72728</v>
      </c>
      <c r="C637" s="1" t="s">
        <v>793</v>
      </c>
      <c r="D637" s="1" t="s">
        <v>554</v>
      </c>
      <c r="E637" s="1">
        <v>1770</v>
      </c>
      <c r="F637" s="39">
        <f>SUM(E637*1.25)</f>
        <v>2212.5</v>
      </c>
      <c r="G637" s="77">
        <v>0</v>
      </c>
      <c r="H637" s="1"/>
      <c r="I637" s="1" t="s">
        <v>776</v>
      </c>
      <c r="J637" s="1">
        <v>266</v>
      </c>
      <c r="K637" s="56">
        <f t="shared" si="56"/>
        <v>332</v>
      </c>
      <c r="L637" s="1">
        <f>SUM(E637+J637+J638)</f>
        <v>2479</v>
      </c>
      <c r="M637" s="1">
        <v>1579</v>
      </c>
    </row>
    <row r="638" spans="1:13" ht="12.75">
      <c r="A638" s="1"/>
      <c r="B638" s="1"/>
      <c r="C638" s="1"/>
      <c r="D638" s="1"/>
      <c r="E638" s="1"/>
      <c r="F638" s="39"/>
      <c r="G638" s="77"/>
      <c r="H638" s="1"/>
      <c r="I638" s="1" t="s">
        <v>470</v>
      </c>
      <c r="J638" s="1">
        <v>443</v>
      </c>
      <c r="K638" s="56">
        <f t="shared" si="56"/>
        <v>0</v>
      </c>
      <c r="L638" s="1"/>
      <c r="M638" s="1"/>
    </row>
    <row r="639" spans="1:13" ht="12.75">
      <c r="A639" s="1">
        <v>19</v>
      </c>
      <c r="B639" s="1">
        <v>72333</v>
      </c>
      <c r="C639" s="1" t="s">
        <v>794</v>
      </c>
      <c r="D639" s="1" t="s">
        <v>398</v>
      </c>
      <c r="E639" s="1">
        <v>2087</v>
      </c>
      <c r="F639" s="39">
        <f>SUM(E639*1.25)</f>
        <v>2608.75</v>
      </c>
      <c r="G639" s="77">
        <v>0</v>
      </c>
      <c r="H639" s="1"/>
      <c r="I639" s="1" t="s">
        <v>776</v>
      </c>
      <c r="J639" s="1">
        <v>313</v>
      </c>
      <c r="K639" s="56">
        <f t="shared" si="56"/>
        <v>391</v>
      </c>
      <c r="L639" s="1">
        <f>SUM(E639+J639)</f>
        <v>2400</v>
      </c>
      <c r="M639" s="1">
        <v>1706</v>
      </c>
    </row>
    <row r="640" spans="1:13" ht="12.75">
      <c r="A640" s="1">
        <v>20</v>
      </c>
      <c r="B640" s="1">
        <v>72491</v>
      </c>
      <c r="C640" s="1" t="s">
        <v>795</v>
      </c>
      <c r="D640" s="1" t="s">
        <v>398</v>
      </c>
      <c r="E640" s="1">
        <v>2087</v>
      </c>
      <c r="F640" s="39">
        <f>SUM(E640*1.25)</f>
        <v>2608.75</v>
      </c>
      <c r="G640" s="77">
        <v>0</v>
      </c>
      <c r="H640" s="1"/>
      <c r="I640" s="1" t="s">
        <v>776</v>
      </c>
      <c r="J640" s="1">
        <v>313</v>
      </c>
      <c r="K640" s="56">
        <f t="shared" si="56"/>
        <v>391</v>
      </c>
      <c r="L640" s="1">
        <f>SUM(E640+J640)</f>
        <v>2400</v>
      </c>
      <c r="M640" s="1">
        <v>1697</v>
      </c>
    </row>
    <row r="641" spans="1:13" ht="12.75">
      <c r="A641" s="1">
        <v>21</v>
      </c>
      <c r="B641" s="1">
        <v>3162</v>
      </c>
      <c r="C641" s="1" t="s">
        <v>796</v>
      </c>
      <c r="D641" s="1" t="s">
        <v>797</v>
      </c>
      <c r="E641" s="1">
        <v>1862</v>
      </c>
      <c r="F641" s="39">
        <f>SUM(E641*1.25)</f>
        <v>2327.5</v>
      </c>
      <c r="G641" s="77">
        <v>0</v>
      </c>
      <c r="H641" s="1"/>
      <c r="I641" s="1" t="s">
        <v>776</v>
      </c>
      <c r="J641" s="1">
        <v>279</v>
      </c>
      <c r="K641" s="56">
        <f t="shared" si="56"/>
        <v>349</v>
      </c>
      <c r="L641" s="1">
        <f>SUM(E641+J641)</f>
        <v>2141</v>
      </c>
      <c r="M641" s="1">
        <v>1530</v>
      </c>
    </row>
    <row r="642" spans="1:13" ht="12.75">
      <c r="A642" s="1">
        <v>22</v>
      </c>
      <c r="B642" s="1">
        <v>72009</v>
      </c>
      <c r="C642" s="1" t="s">
        <v>798</v>
      </c>
      <c r="D642" s="20" t="s">
        <v>461</v>
      </c>
      <c r="E642" s="1">
        <v>2007</v>
      </c>
      <c r="F642" s="39">
        <f>SUM(E642*1.25)</f>
        <v>2508.75</v>
      </c>
      <c r="G642" s="77">
        <v>0</v>
      </c>
      <c r="H642" s="1"/>
      <c r="I642" s="1" t="s">
        <v>776</v>
      </c>
      <c r="J642" s="1">
        <v>301</v>
      </c>
      <c r="K642" s="56">
        <f t="shared" si="56"/>
        <v>376</v>
      </c>
      <c r="L642" s="1">
        <f>SUM(E642+J642+J643)</f>
        <v>2810</v>
      </c>
      <c r="M642" s="1">
        <v>1644</v>
      </c>
    </row>
    <row r="643" spans="1:13" ht="12.75">
      <c r="A643" s="1"/>
      <c r="B643" s="1"/>
      <c r="C643" s="1"/>
      <c r="D643" s="1"/>
      <c r="E643" s="1"/>
      <c r="F643" s="39"/>
      <c r="G643" s="77"/>
      <c r="H643" s="1"/>
      <c r="I643" s="1" t="s">
        <v>470</v>
      </c>
      <c r="J643" s="1">
        <v>502</v>
      </c>
      <c r="K643" s="56">
        <f t="shared" si="56"/>
        <v>0</v>
      </c>
      <c r="L643" s="1"/>
      <c r="M643" s="1"/>
    </row>
    <row r="644" spans="1:13" ht="12.75">
      <c r="A644" s="1">
        <v>23</v>
      </c>
      <c r="B644" s="1">
        <v>72265</v>
      </c>
      <c r="C644" s="1" t="s">
        <v>799</v>
      </c>
      <c r="D644" s="20" t="s">
        <v>461</v>
      </c>
      <c r="E644" s="1">
        <v>2007</v>
      </c>
      <c r="F644" s="39">
        <f>SUM(E644*1.25)</f>
        <v>2508.75</v>
      </c>
      <c r="G644" s="77">
        <v>0</v>
      </c>
      <c r="H644" s="1"/>
      <c r="I644" s="1" t="s">
        <v>776</v>
      </c>
      <c r="J644" s="1">
        <v>301</v>
      </c>
      <c r="K644" s="56">
        <f t="shared" si="56"/>
        <v>376</v>
      </c>
      <c r="L644" s="1">
        <f>SUM(E644+J644+J645)</f>
        <v>2810</v>
      </c>
      <c r="M644" s="1">
        <v>1667</v>
      </c>
    </row>
    <row r="645" spans="1:13" ht="12.75">
      <c r="A645" s="1"/>
      <c r="B645" s="1"/>
      <c r="C645" s="1"/>
      <c r="D645" s="1"/>
      <c r="E645" s="1"/>
      <c r="F645" s="39"/>
      <c r="G645" s="77"/>
      <c r="H645" s="1"/>
      <c r="I645" s="1" t="s">
        <v>470</v>
      </c>
      <c r="J645" s="1">
        <v>502</v>
      </c>
      <c r="K645" s="56">
        <f t="shared" si="56"/>
        <v>0</v>
      </c>
      <c r="L645" s="1"/>
      <c r="M645" s="1"/>
    </row>
    <row r="646" spans="1:13" ht="12.75">
      <c r="A646" s="1">
        <v>24</v>
      </c>
      <c r="B646" s="1">
        <v>72463</v>
      </c>
      <c r="C646" s="1" t="s">
        <v>800</v>
      </c>
      <c r="D646" s="1" t="s">
        <v>461</v>
      </c>
      <c r="E646" s="1">
        <v>2007</v>
      </c>
      <c r="F646" s="39">
        <f>SUM(E646*1.25)</f>
        <v>2508.75</v>
      </c>
      <c r="G646" s="77">
        <v>0</v>
      </c>
      <c r="H646" s="1"/>
      <c r="I646" s="1" t="s">
        <v>776</v>
      </c>
      <c r="J646" s="1">
        <v>301</v>
      </c>
      <c r="K646" s="56">
        <f t="shared" si="56"/>
        <v>376</v>
      </c>
      <c r="L646" s="1">
        <f>SUM(E646+J646)</f>
        <v>2308</v>
      </c>
      <c r="M646" s="1">
        <v>1652</v>
      </c>
    </row>
    <row r="647" spans="1:13" ht="12.75">
      <c r="A647" s="1">
        <v>25</v>
      </c>
      <c r="B647" s="1">
        <v>72484</v>
      </c>
      <c r="C647" s="1" t="s">
        <v>801</v>
      </c>
      <c r="D647" s="1" t="s">
        <v>461</v>
      </c>
      <c r="E647" s="1">
        <v>2007</v>
      </c>
      <c r="F647" s="39">
        <f>SUM(E647*1.25)</f>
        <v>2508.75</v>
      </c>
      <c r="G647" s="77">
        <v>0</v>
      </c>
      <c r="H647" s="1"/>
      <c r="I647" s="1" t="s">
        <v>776</v>
      </c>
      <c r="J647" s="1">
        <v>301</v>
      </c>
      <c r="K647" s="56">
        <f t="shared" si="56"/>
        <v>376</v>
      </c>
      <c r="L647" s="1">
        <f>SUM(E647+J647+J648)</f>
        <v>2810</v>
      </c>
      <c r="M647" s="1">
        <v>1778</v>
      </c>
    </row>
    <row r="648" spans="1:13" ht="12.75">
      <c r="A648" s="1"/>
      <c r="B648" s="1"/>
      <c r="C648" s="1"/>
      <c r="D648" s="1"/>
      <c r="E648" s="1"/>
      <c r="F648" s="39"/>
      <c r="G648" s="77"/>
      <c r="H648" s="1"/>
      <c r="I648" s="1" t="s">
        <v>470</v>
      </c>
      <c r="J648" s="1">
        <v>502</v>
      </c>
      <c r="K648" s="56">
        <f t="shared" si="56"/>
        <v>0</v>
      </c>
      <c r="L648" s="1"/>
      <c r="M648" s="1"/>
    </row>
    <row r="649" spans="1:13" ht="12.75">
      <c r="A649" s="1">
        <v>26</v>
      </c>
      <c r="B649" s="1">
        <v>72487</v>
      </c>
      <c r="C649" s="1" t="s">
        <v>802</v>
      </c>
      <c r="D649" s="1" t="s">
        <v>461</v>
      </c>
      <c r="E649" s="1">
        <v>2007</v>
      </c>
      <c r="F649" s="39">
        <f>SUM(E649*1.25)</f>
        <v>2508.75</v>
      </c>
      <c r="G649" s="77">
        <v>0</v>
      </c>
      <c r="H649" s="1"/>
      <c r="I649" s="1" t="s">
        <v>776</v>
      </c>
      <c r="J649" s="1">
        <v>301</v>
      </c>
      <c r="K649" s="56">
        <f t="shared" si="56"/>
        <v>376</v>
      </c>
      <c r="L649" s="1">
        <f>SUM(E649+J649+J650)</f>
        <v>2810</v>
      </c>
      <c r="M649" s="1">
        <v>1691</v>
      </c>
    </row>
    <row r="650" spans="1:13" ht="12.75">
      <c r="A650" s="1"/>
      <c r="B650" s="1"/>
      <c r="C650" s="1"/>
      <c r="D650" s="1"/>
      <c r="E650" s="1"/>
      <c r="F650" s="39"/>
      <c r="G650" s="77"/>
      <c r="H650" s="1"/>
      <c r="I650" s="1" t="s">
        <v>470</v>
      </c>
      <c r="J650" s="1">
        <v>502</v>
      </c>
      <c r="K650" s="56">
        <f t="shared" si="56"/>
        <v>0</v>
      </c>
      <c r="L650" s="1"/>
      <c r="M650" s="1"/>
    </row>
    <row r="651" spans="1:13" ht="12.75">
      <c r="A651" s="1">
        <v>27</v>
      </c>
      <c r="B651" s="1">
        <v>72488</v>
      </c>
      <c r="C651" s="1" t="s">
        <v>803</v>
      </c>
      <c r="D651" s="1" t="s">
        <v>461</v>
      </c>
      <c r="E651" s="1">
        <v>2007</v>
      </c>
      <c r="F651" s="39">
        <f>SUM(E651*1.25)</f>
        <v>2508.75</v>
      </c>
      <c r="G651" s="77">
        <v>0</v>
      </c>
      <c r="H651" s="1"/>
      <c r="I651" s="1" t="s">
        <v>776</v>
      </c>
      <c r="J651" s="1">
        <v>301</v>
      </c>
      <c r="K651" s="56">
        <f t="shared" si="56"/>
        <v>376</v>
      </c>
      <c r="L651" s="1">
        <f>SUM(E651+J651)</f>
        <v>2308</v>
      </c>
      <c r="M651" s="1">
        <v>1644</v>
      </c>
    </row>
    <row r="652" spans="1:13" ht="12.75">
      <c r="A652" s="1">
        <v>28</v>
      </c>
      <c r="B652" s="1">
        <v>72492</v>
      </c>
      <c r="C652" s="1" t="s">
        <v>804</v>
      </c>
      <c r="D652" s="1" t="s">
        <v>461</v>
      </c>
      <c r="E652" s="1">
        <v>2007</v>
      </c>
      <c r="F652" s="39">
        <f>SUM(E652*1.25)</f>
        <v>2508.75</v>
      </c>
      <c r="G652" s="77">
        <v>0</v>
      </c>
      <c r="H652" s="1"/>
      <c r="I652" s="1" t="s">
        <v>776</v>
      </c>
      <c r="J652" s="1">
        <v>301</v>
      </c>
      <c r="K652" s="56">
        <f t="shared" si="56"/>
        <v>376</v>
      </c>
      <c r="L652" s="1">
        <f>SUM(E652+J652+J653)</f>
        <v>2810</v>
      </c>
      <c r="M652" s="1">
        <v>1773</v>
      </c>
    </row>
    <row r="653" spans="1:13" ht="12.75">
      <c r="A653" s="1"/>
      <c r="B653" s="1"/>
      <c r="C653" s="1"/>
      <c r="D653" s="1"/>
      <c r="E653" s="1"/>
      <c r="F653" s="39"/>
      <c r="G653" s="77"/>
      <c r="H653" s="1"/>
      <c r="I653" s="1" t="s">
        <v>470</v>
      </c>
      <c r="J653" s="1">
        <v>502</v>
      </c>
      <c r="K653" s="56">
        <f t="shared" si="56"/>
        <v>0</v>
      </c>
      <c r="L653" s="1"/>
      <c r="M653" s="1"/>
    </row>
    <row r="654" spans="1:13" ht="12.75">
      <c r="A654" s="1">
        <v>29</v>
      </c>
      <c r="B654" s="1">
        <v>72496</v>
      </c>
      <c r="C654" s="1" t="s">
        <v>805</v>
      </c>
      <c r="D654" s="1" t="s">
        <v>461</v>
      </c>
      <c r="E654" s="1">
        <v>2007</v>
      </c>
      <c r="F654" s="39">
        <f>SUM(E654*1.25)</f>
        <v>2508.75</v>
      </c>
      <c r="G654" s="77">
        <v>0</v>
      </c>
      <c r="H654" s="1"/>
      <c r="I654" s="1" t="s">
        <v>776</v>
      </c>
      <c r="J654" s="1">
        <v>301</v>
      </c>
      <c r="K654" s="56">
        <f t="shared" si="56"/>
        <v>376</v>
      </c>
      <c r="L654" s="1">
        <f>SUM(E654+J654)</f>
        <v>2308</v>
      </c>
      <c r="M654" s="1">
        <v>1645</v>
      </c>
    </row>
    <row r="655" spans="1:13" ht="12.75">
      <c r="A655" s="1">
        <v>30</v>
      </c>
      <c r="B655" s="1">
        <v>72519</v>
      </c>
      <c r="C655" s="1" t="s">
        <v>806</v>
      </c>
      <c r="D655" s="1" t="s">
        <v>461</v>
      </c>
      <c r="E655" s="1">
        <v>2007</v>
      </c>
      <c r="F655" s="39">
        <f>SUM(E655*1.25)</f>
        <v>2508.75</v>
      </c>
      <c r="G655" s="77">
        <v>0</v>
      </c>
      <c r="H655" s="1"/>
      <c r="I655" s="1" t="s">
        <v>776</v>
      </c>
      <c r="J655" s="1">
        <v>301</v>
      </c>
      <c r="K655" s="56">
        <f t="shared" si="56"/>
        <v>376</v>
      </c>
      <c r="L655" s="1">
        <f>SUM(E655+J655+J656)</f>
        <v>2810</v>
      </c>
      <c r="M655" s="1">
        <v>1703</v>
      </c>
    </row>
    <row r="656" spans="1:13" ht="12.75">
      <c r="A656" s="1"/>
      <c r="B656" s="1"/>
      <c r="C656" s="1"/>
      <c r="D656" s="1"/>
      <c r="E656" s="1"/>
      <c r="F656" s="39"/>
      <c r="G656" s="77"/>
      <c r="H656" s="1"/>
      <c r="I656" s="1" t="s">
        <v>470</v>
      </c>
      <c r="J656" s="1">
        <v>502</v>
      </c>
      <c r="K656" s="56">
        <f t="shared" si="56"/>
        <v>0</v>
      </c>
      <c r="L656" s="1"/>
      <c r="M656" s="1"/>
    </row>
    <row r="657" spans="1:13" ht="12.75">
      <c r="A657" s="1">
        <v>31</v>
      </c>
      <c r="B657" s="1">
        <v>72520</v>
      </c>
      <c r="C657" s="1" t="s">
        <v>807</v>
      </c>
      <c r="D657" s="1" t="s">
        <v>461</v>
      </c>
      <c r="E657" s="1">
        <v>2007</v>
      </c>
      <c r="F657" s="39">
        <f>SUM(E657*1.25)</f>
        <v>2508.75</v>
      </c>
      <c r="G657" s="77">
        <v>0</v>
      </c>
      <c r="H657" s="1"/>
      <c r="I657" s="1" t="s">
        <v>776</v>
      </c>
      <c r="J657" s="1">
        <v>301</v>
      </c>
      <c r="K657" s="56">
        <f t="shared" si="56"/>
        <v>376</v>
      </c>
      <c r="L657" s="1">
        <f>SUM(E657+J657+J658)</f>
        <v>2810</v>
      </c>
      <c r="M657" s="1">
        <v>1738</v>
      </c>
    </row>
    <row r="658" spans="1:13" ht="12.75">
      <c r="A658" s="1"/>
      <c r="B658" s="1"/>
      <c r="C658" s="1"/>
      <c r="D658" s="1"/>
      <c r="E658" s="1"/>
      <c r="F658" s="39"/>
      <c r="G658" s="77"/>
      <c r="H658" s="1"/>
      <c r="I658" s="1" t="s">
        <v>470</v>
      </c>
      <c r="J658" s="1">
        <v>502</v>
      </c>
      <c r="K658" s="56">
        <f t="shared" si="56"/>
        <v>0</v>
      </c>
      <c r="L658" s="1"/>
      <c r="M658" s="1"/>
    </row>
    <row r="659" spans="1:13" ht="12.75">
      <c r="A659" s="1">
        <v>32</v>
      </c>
      <c r="B659" s="1">
        <v>72522</v>
      </c>
      <c r="C659" s="1" t="s">
        <v>808</v>
      </c>
      <c r="D659" s="1" t="s">
        <v>461</v>
      </c>
      <c r="E659" s="1">
        <v>2007</v>
      </c>
      <c r="F659" s="39">
        <f>SUM(E659*1.25)</f>
        <v>2508.75</v>
      </c>
      <c r="G659" s="77">
        <v>0</v>
      </c>
      <c r="H659" s="1"/>
      <c r="I659" s="1" t="s">
        <v>776</v>
      </c>
      <c r="J659" s="1">
        <v>301</v>
      </c>
      <c r="K659" s="56">
        <f t="shared" si="56"/>
        <v>376</v>
      </c>
      <c r="L659" s="1">
        <f>SUM(E659+J659+J660)</f>
        <v>2810</v>
      </c>
      <c r="M659" s="1">
        <v>1752</v>
      </c>
    </row>
    <row r="660" spans="1:13" ht="12.75">
      <c r="A660" s="1"/>
      <c r="B660" s="1"/>
      <c r="C660" s="1"/>
      <c r="D660" s="1"/>
      <c r="E660" s="1"/>
      <c r="F660" s="39"/>
      <c r="G660" s="77"/>
      <c r="H660" s="1"/>
      <c r="I660" s="1" t="s">
        <v>470</v>
      </c>
      <c r="J660" s="1">
        <v>502</v>
      </c>
      <c r="K660" s="56">
        <f t="shared" si="56"/>
        <v>0</v>
      </c>
      <c r="L660" s="1"/>
      <c r="M660" s="1"/>
    </row>
    <row r="661" spans="1:13" ht="12.75">
      <c r="A661" s="1">
        <v>33</v>
      </c>
      <c r="B661" s="1">
        <v>72524</v>
      </c>
      <c r="C661" s="1" t="s">
        <v>809</v>
      </c>
      <c r="D661" s="1" t="s">
        <v>461</v>
      </c>
      <c r="E661" s="1">
        <v>2007</v>
      </c>
      <c r="F661" s="39">
        <f>SUM(E661*1.25)</f>
        <v>2508.75</v>
      </c>
      <c r="G661" s="77">
        <v>0</v>
      </c>
      <c r="H661" s="1"/>
      <c r="I661" s="1" t="s">
        <v>776</v>
      </c>
      <c r="J661" s="1">
        <v>301</v>
      </c>
      <c r="K661" s="56">
        <f t="shared" si="56"/>
        <v>376</v>
      </c>
      <c r="L661" s="1">
        <f>SUM(E661+J661+J662)</f>
        <v>2810</v>
      </c>
      <c r="M661" s="1">
        <v>1723</v>
      </c>
    </row>
    <row r="662" spans="1:13" ht="12.75">
      <c r="A662" s="1"/>
      <c r="B662" s="1"/>
      <c r="C662" s="1"/>
      <c r="D662" s="1"/>
      <c r="E662" s="1"/>
      <c r="F662" s="39"/>
      <c r="G662" s="77"/>
      <c r="H662" s="1"/>
      <c r="I662" s="1" t="s">
        <v>470</v>
      </c>
      <c r="J662" s="1">
        <v>502</v>
      </c>
      <c r="K662" s="56">
        <f t="shared" si="56"/>
        <v>0</v>
      </c>
      <c r="L662" s="1"/>
      <c r="M662" s="1"/>
    </row>
    <row r="663" spans="1:13" ht="12.75">
      <c r="A663" s="1">
        <v>34</v>
      </c>
      <c r="B663" s="1">
        <v>72526</v>
      </c>
      <c r="C663" s="1" t="s">
        <v>810</v>
      </c>
      <c r="D663" s="1" t="s">
        <v>461</v>
      </c>
      <c r="E663" s="1">
        <v>2007</v>
      </c>
      <c r="F663" s="39">
        <f>SUM(E663*1.25)</f>
        <v>2508.75</v>
      </c>
      <c r="G663" s="77">
        <v>0</v>
      </c>
      <c r="H663" s="1"/>
      <c r="I663" s="1" t="s">
        <v>776</v>
      </c>
      <c r="J663" s="1">
        <v>301</v>
      </c>
      <c r="K663" s="56">
        <f t="shared" si="56"/>
        <v>376</v>
      </c>
      <c r="L663" s="1">
        <f>SUM(E663+J663+J664)</f>
        <v>2810</v>
      </c>
      <c r="M663" s="1">
        <v>1738</v>
      </c>
    </row>
    <row r="664" spans="1:13" ht="12.75">
      <c r="A664" s="1"/>
      <c r="B664" s="1"/>
      <c r="C664" s="1"/>
      <c r="D664" s="1"/>
      <c r="E664" s="1"/>
      <c r="F664" s="39"/>
      <c r="G664" s="77"/>
      <c r="H664" s="1"/>
      <c r="I664" s="1" t="s">
        <v>470</v>
      </c>
      <c r="J664" s="1">
        <v>502</v>
      </c>
      <c r="K664" s="56">
        <f t="shared" si="56"/>
        <v>0</v>
      </c>
      <c r="L664" s="1"/>
      <c r="M664" s="1"/>
    </row>
    <row r="665" spans="1:13" ht="12.75">
      <c r="A665" s="1">
        <v>35</v>
      </c>
      <c r="B665" s="1">
        <v>72544</v>
      </c>
      <c r="C665" s="1" t="s">
        <v>811</v>
      </c>
      <c r="D665" s="1" t="s">
        <v>461</v>
      </c>
      <c r="E665" s="1">
        <v>2007</v>
      </c>
      <c r="F665" s="39">
        <f>SUM(E665*1.25)</f>
        <v>2508.75</v>
      </c>
      <c r="G665" s="77">
        <v>0</v>
      </c>
      <c r="H665" s="1"/>
      <c r="I665" s="1" t="s">
        <v>776</v>
      </c>
      <c r="J665" s="1">
        <v>301</v>
      </c>
      <c r="K665" s="56">
        <f t="shared" si="56"/>
        <v>376</v>
      </c>
      <c r="L665" s="1">
        <f>SUM(E665+J665+J666)</f>
        <v>2810</v>
      </c>
      <c r="M665" s="1">
        <v>1738</v>
      </c>
    </row>
    <row r="666" spans="1:13" ht="12.75">
      <c r="A666" s="1"/>
      <c r="B666" s="1"/>
      <c r="C666" s="1"/>
      <c r="D666" s="1"/>
      <c r="E666" s="1"/>
      <c r="F666" s="39"/>
      <c r="G666" s="77"/>
      <c r="H666" s="1"/>
      <c r="I666" s="1" t="s">
        <v>470</v>
      </c>
      <c r="J666" s="1">
        <v>502</v>
      </c>
      <c r="K666" s="56">
        <f t="shared" si="56"/>
        <v>0</v>
      </c>
      <c r="L666" s="1"/>
      <c r="M666" s="1"/>
    </row>
    <row r="667" spans="1:13" ht="12.75">
      <c r="A667" s="1">
        <v>36</v>
      </c>
      <c r="B667" s="1">
        <v>72550</v>
      </c>
      <c r="C667" s="1" t="s">
        <v>812</v>
      </c>
      <c r="D667" s="1" t="s">
        <v>461</v>
      </c>
      <c r="E667" s="1">
        <v>2007</v>
      </c>
      <c r="F667" s="39">
        <f>SUM(E667*1.25)</f>
        <v>2508.75</v>
      </c>
      <c r="G667" s="77">
        <v>0</v>
      </c>
      <c r="H667" s="1"/>
      <c r="I667" s="1" t="s">
        <v>776</v>
      </c>
      <c r="J667" s="1">
        <v>301</v>
      </c>
      <c r="K667" s="56">
        <f t="shared" si="56"/>
        <v>376</v>
      </c>
      <c r="L667" s="1">
        <f>SUM(E667+J667+J668)</f>
        <v>2810</v>
      </c>
      <c r="M667" s="1">
        <v>1752</v>
      </c>
    </row>
    <row r="668" spans="1:13" ht="12.75">
      <c r="A668" s="1"/>
      <c r="B668" s="1"/>
      <c r="C668" s="1"/>
      <c r="D668" s="1"/>
      <c r="E668" s="1"/>
      <c r="F668" s="39"/>
      <c r="G668" s="77"/>
      <c r="H668" s="1"/>
      <c r="I668" s="1" t="s">
        <v>470</v>
      </c>
      <c r="J668" s="1">
        <v>502</v>
      </c>
      <c r="K668" s="56">
        <f t="shared" si="56"/>
        <v>0</v>
      </c>
      <c r="L668" s="1"/>
      <c r="M668" s="1"/>
    </row>
    <row r="669" spans="1:13" ht="12.75">
      <c r="A669" s="1">
        <v>37</v>
      </c>
      <c r="B669" s="1">
        <v>72578</v>
      </c>
      <c r="C669" s="1" t="s">
        <v>813</v>
      </c>
      <c r="D669" s="1" t="s">
        <v>461</v>
      </c>
      <c r="E669" s="1">
        <v>2007</v>
      </c>
      <c r="F669" s="39">
        <f>SUM(E669*1.25)</f>
        <v>2508.75</v>
      </c>
      <c r="G669" s="77">
        <v>0</v>
      </c>
      <c r="H669" s="1"/>
      <c r="I669" s="1" t="s">
        <v>776</v>
      </c>
      <c r="J669" s="1">
        <v>301</v>
      </c>
      <c r="K669" s="56">
        <f t="shared" si="56"/>
        <v>376</v>
      </c>
      <c r="L669" s="1">
        <f>SUM(E669+J669+J670)</f>
        <v>2810</v>
      </c>
      <c r="M669" s="1">
        <v>1738</v>
      </c>
    </row>
    <row r="670" spans="1:13" ht="12.75">
      <c r="A670" s="1"/>
      <c r="B670" s="1"/>
      <c r="C670" s="1"/>
      <c r="D670" s="1"/>
      <c r="E670" s="1"/>
      <c r="F670" s="39"/>
      <c r="G670" s="77"/>
      <c r="H670" s="1"/>
      <c r="I670" s="1" t="s">
        <v>470</v>
      </c>
      <c r="J670" s="1">
        <v>502</v>
      </c>
      <c r="K670" s="56">
        <f t="shared" si="56"/>
        <v>0</v>
      </c>
      <c r="L670" s="1"/>
      <c r="M670" s="1"/>
    </row>
    <row r="671" spans="1:13" ht="12.75">
      <c r="A671" s="1">
        <v>38</v>
      </c>
      <c r="B671" s="1">
        <v>72590</v>
      </c>
      <c r="C671" s="1" t="s">
        <v>814</v>
      </c>
      <c r="D671" s="1" t="s">
        <v>461</v>
      </c>
      <c r="E671" s="1">
        <v>2007</v>
      </c>
      <c r="F671" s="39">
        <f>SUM(E671*1.25)</f>
        <v>2508.75</v>
      </c>
      <c r="G671" s="77">
        <v>0</v>
      </c>
      <c r="H671" s="1"/>
      <c r="I671" s="1" t="s">
        <v>776</v>
      </c>
      <c r="J671" s="1">
        <v>301</v>
      </c>
      <c r="K671" s="56">
        <f t="shared" si="56"/>
        <v>376</v>
      </c>
      <c r="L671" s="1">
        <f>SUM(E671+J671+J672)</f>
        <v>2810</v>
      </c>
      <c r="M671" s="1">
        <v>1738</v>
      </c>
    </row>
    <row r="672" spans="1:13" ht="12.75">
      <c r="A672" s="1"/>
      <c r="B672" s="1"/>
      <c r="C672" s="1"/>
      <c r="D672" s="1"/>
      <c r="E672" s="1"/>
      <c r="F672" s="39"/>
      <c r="G672" s="77"/>
      <c r="H672" s="1"/>
      <c r="I672" s="1" t="s">
        <v>470</v>
      </c>
      <c r="J672" s="1">
        <v>502</v>
      </c>
      <c r="K672" s="56">
        <f t="shared" si="56"/>
        <v>0</v>
      </c>
      <c r="L672" s="1"/>
      <c r="M672" s="1"/>
    </row>
    <row r="673" spans="1:13" ht="12.75">
      <c r="A673" s="1">
        <v>39</v>
      </c>
      <c r="B673" s="1">
        <v>72901</v>
      </c>
      <c r="C673" s="1" t="s">
        <v>815</v>
      </c>
      <c r="D673" s="1" t="s">
        <v>461</v>
      </c>
      <c r="E673" s="1">
        <v>2007</v>
      </c>
      <c r="F673" s="39">
        <f>SUM(E673*1.25)</f>
        <v>2508.75</v>
      </c>
      <c r="G673" s="77">
        <v>0</v>
      </c>
      <c r="H673" s="1"/>
      <c r="I673" s="1" t="s">
        <v>776</v>
      </c>
      <c r="J673" s="1">
        <v>301</v>
      </c>
      <c r="K673" s="56">
        <f t="shared" si="56"/>
        <v>376</v>
      </c>
      <c r="L673" s="1">
        <f>SUM(E673+J673+J674)</f>
        <v>2810</v>
      </c>
      <c r="M673" s="1">
        <v>1738</v>
      </c>
    </row>
    <row r="674" spans="1:13" ht="12.75">
      <c r="A674" s="1"/>
      <c r="B674" s="1"/>
      <c r="C674" s="1"/>
      <c r="D674" s="1"/>
      <c r="E674" s="1"/>
      <c r="F674" s="39"/>
      <c r="G674" s="77"/>
      <c r="H674" s="1"/>
      <c r="I674" s="1" t="s">
        <v>470</v>
      </c>
      <c r="J674" s="1">
        <v>502</v>
      </c>
      <c r="K674" s="56">
        <f t="shared" si="56"/>
        <v>0</v>
      </c>
      <c r="L674" s="1"/>
      <c r="M674" s="1"/>
    </row>
    <row r="675" spans="1:13" ht="12.75">
      <c r="A675" s="1">
        <v>40</v>
      </c>
      <c r="B675" s="1">
        <v>72002</v>
      </c>
      <c r="C675" s="1" t="s">
        <v>816</v>
      </c>
      <c r="D675" s="20" t="s">
        <v>463</v>
      </c>
      <c r="E675" s="1">
        <v>1916</v>
      </c>
      <c r="F675" s="39">
        <f>SUM(E675*1.25)</f>
        <v>2395</v>
      </c>
      <c r="G675" s="77">
        <v>0</v>
      </c>
      <c r="H675" s="1"/>
      <c r="I675" s="1" t="s">
        <v>776</v>
      </c>
      <c r="J675" s="1">
        <v>287</v>
      </c>
      <c r="K675" s="56">
        <f aca="true" t="shared" si="57" ref="K675:K687">ROUND(0.15*F675,0)</f>
        <v>359</v>
      </c>
      <c r="L675" s="1">
        <f>SUM(E675+J675+J676)</f>
        <v>2682</v>
      </c>
      <c r="M675" s="1">
        <v>1672</v>
      </c>
    </row>
    <row r="676" spans="1:13" ht="12.75">
      <c r="A676" s="1"/>
      <c r="B676" s="1"/>
      <c r="C676" s="1"/>
      <c r="D676" s="1"/>
      <c r="E676" s="1"/>
      <c r="F676" s="39"/>
      <c r="G676" s="77"/>
      <c r="H676" s="1"/>
      <c r="I676" s="1" t="s">
        <v>470</v>
      </c>
      <c r="J676" s="1">
        <v>479</v>
      </c>
      <c r="K676" s="56">
        <f t="shared" si="57"/>
        <v>0</v>
      </c>
      <c r="L676" s="1"/>
      <c r="M676" s="1"/>
    </row>
    <row r="677" spans="1:13" ht="12.75">
      <c r="A677" s="1">
        <v>41</v>
      </c>
      <c r="B677" s="1">
        <v>72094</v>
      </c>
      <c r="C677" s="1" t="s">
        <v>817</v>
      </c>
      <c r="D677" s="1" t="s">
        <v>463</v>
      </c>
      <c r="E677" s="1">
        <v>1916</v>
      </c>
      <c r="F677" s="39">
        <f>SUM(E677*1.25)</f>
        <v>2395</v>
      </c>
      <c r="G677" s="77">
        <v>0</v>
      </c>
      <c r="H677" s="1"/>
      <c r="I677" s="1" t="s">
        <v>776</v>
      </c>
      <c r="J677" s="1">
        <v>287</v>
      </c>
      <c r="K677" s="56">
        <f t="shared" si="57"/>
        <v>359</v>
      </c>
      <c r="L677" s="1">
        <f>SUM(E677+J677)</f>
        <v>2203</v>
      </c>
      <c r="M677" s="1">
        <v>1574</v>
      </c>
    </row>
    <row r="678" spans="1:13" ht="12.75">
      <c r="A678" s="1">
        <v>42</v>
      </c>
      <c r="B678" s="1">
        <v>72185</v>
      </c>
      <c r="C678" s="1" t="s">
        <v>818</v>
      </c>
      <c r="D678" s="1" t="s">
        <v>463</v>
      </c>
      <c r="E678" s="1">
        <v>1916</v>
      </c>
      <c r="F678" s="39">
        <f>SUM(E678*1.25)</f>
        <v>2395</v>
      </c>
      <c r="G678" s="77">
        <v>0</v>
      </c>
      <c r="H678" s="1"/>
      <c r="I678" s="1" t="s">
        <v>776</v>
      </c>
      <c r="J678" s="1">
        <v>287</v>
      </c>
      <c r="K678" s="56">
        <f t="shared" si="57"/>
        <v>359</v>
      </c>
      <c r="L678" s="1">
        <f>SUM(E678+J678)</f>
        <v>2203</v>
      </c>
      <c r="M678" s="1">
        <v>1574</v>
      </c>
    </row>
    <row r="679" spans="1:13" ht="12.75">
      <c r="A679" s="1">
        <v>43</v>
      </c>
      <c r="B679" s="1">
        <v>72275</v>
      </c>
      <c r="C679" s="1" t="s">
        <v>819</v>
      </c>
      <c r="D679" s="1" t="s">
        <v>463</v>
      </c>
      <c r="E679" s="1">
        <v>1916</v>
      </c>
      <c r="F679" s="39">
        <f>SUM(E679*1.25)</f>
        <v>2395</v>
      </c>
      <c r="G679" s="77">
        <v>0</v>
      </c>
      <c r="H679" s="1"/>
      <c r="I679" s="1" t="s">
        <v>776</v>
      </c>
      <c r="J679" s="1">
        <v>287</v>
      </c>
      <c r="K679" s="56">
        <f t="shared" si="57"/>
        <v>359</v>
      </c>
      <c r="L679" s="1">
        <f>SUM(E679+J679)</f>
        <v>2203</v>
      </c>
      <c r="M679" s="1">
        <v>1574</v>
      </c>
    </row>
    <row r="680" spans="1:13" ht="12.75">
      <c r="A680" s="1">
        <v>44</v>
      </c>
      <c r="B680" s="1">
        <v>72525</v>
      </c>
      <c r="C680" s="1" t="s">
        <v>820</v>
      </c>
      <c r="D680" s="1" t="s">
        <v>463</v>
      </c>
      <c r="E680" s="1">
        <v>1916</v>
      </c>
      <c r="F680" s="39">
        <f>SUM(E680*1.25)</f>
        <v>2395</v>
      </c>
      <c r="G680" s="77">
        <v>0</v>
      </c>
      <c r="H680" s="1"/>
      <c r="I680" s="1" t="s">
        <v>776</v>
      </c>
      <c r="J680" s="1">
        <v>287</v>
      </c>
      <c r="K680" s="56">
        <f t="shared" si="57"/>
        <v>359</v>
      </c>
      <c r="L680" s="1">
        <f>SUM(E680+J680+J681)</f>
        <v>2682</v>
      </c>
      <c r="M680" s="1">
        <v>1684</v>
      </c>
    </row>
    <row r="681" spans="1:13" ht="12.75">
      <c r="A681" s="1"/>
      <c r="B681" s="1"/>
      <c r="C681" s="1"/>
      <c r="D681" s="1"/>
      <c r="E681" s="1"/>
      <c r="F681" s="39"/>
      <c r="G681" s="77"/>
      <c r="H681" s="1"/>
      <c r="I681" s="1" t="s">
        <v>470</v>
      </c>
      <c r="J681" s="1">
        <v>479</v>
      </c>
      <c r="K681" s="56">
        <f t="shared" si="57"/>
        <v>0</v>
      </c>
      <c r="L681" s="1"/>
      <c r="M681" s="1"/>
    </row>
    <row r="682" spans="1:13" ht="12.75">
      <c r="A682" s="1">
        <v>45</v>
      </c>
      <c r="B682" s="1">
        <v>72702</v>
      </c>
      <c r="C682" s="1" t="s">
        <v>821</v>
      </c>
      <c r="D682" s="1" t="s">
        <v>463</v>
      </c>
      <c r="E682" s="1">
        <v>1916</v>
      </c>
      <c r="F682" s="39">
        <f>SUM(E682*1.25)</f>
        <v>2395</v>
      </c>
      <c r="G682" s="77">
        <v>0</v>
      </c>
      <c r="H682" s="1"/>
      <c r="I682" s="1" t="s">
        <v>776</v>
      </c>
      <c r="J682" s="1">
        <v>287</v>
      </c>
      <c r="K682" s="56">
        <f t="shared" si="57"/>
        <v>359</v>
      </c>
      <c r="L682" s="1">
        <f>SUM(E682+J682)</f>
        <v>2203</v>
      </c>
      <c r="M682" s="1">
        <v>1574</v>
      </c>
    </row>
    <row r="683" spans="1:13" ht="12.75">
      <c r="A683" s="1">
        <v>46</v>
      </c>
      <c r="B683" s="1">
        <v>72713</v>
      </c>
      <c r="C683" s="1" t="s">
        <v>822</v>
      </c>
      <c r="D683" s="1" t="s">
        <v>463</v>
      </c>
      <c r="E683" s="1">
        <v>1916</v>
      </c>
      <c r="F683" s="39">
        <f>SUM(E683*1.25)</f>
        <v>2395</v>
      </c>
      <c r="G683" s="77">
        <v>0</v>
      </c>
      <c r="H683" s="1"/>
      <c r="I683" s="1" t="s">
        <v>776</v>
      </c>
      <c r="J683" s="1">
        <v>287</v>
      </c>
      <c r="K683" s="56">
        <f t="shared" si="57"/>
        <v>359</v>
      </c>
      <c r="L683" s="1">
        <f>SUM(E683+J683)</f>
        <v>2203</v>
      </c>
      <c r="M683" s="1">
        <v>1584</v>
      </c>
    </row>
    <row r="684" spans="1:13" ht="12.75">
      <c r="A684" s="1">
        <v>47</v>
      </c>
      <c r="B684" s="1">
        <v>72723</v>
      </c>
      <c r="C684" s="1" t="s">
        <v>823</v>
      </c>
      <c r="D684" s="1" t="s">
        <v>463</v>
      </c>
      <c r="E684" s="1">
        <v>1916</v>
      </c>
      <c r="F684" s="39">
        <f>SUM(E684*1.25)</f>
        <v>2395</v>
      </c>
      <c r="G684" s="77">
        <v>0</v>
      </c>
      <c r="H684" s="1"/>
      <c r="I684" s="1" t="s">
        <v>776</v>
      </c>
      <c r="J684" s="1">
        <v>287</v>
      </c>
      <c r="K684" s="56">
        <f t="shared" si="57"/>
        <v>359</v>
      </c>
      <c r="L684" s="1">
        <f>SUM(E684+J684+J685)</f>
        <v>2682</v>
      </c>
      <c r="M684" s="1">
        <v>1687</v>
      </c>
    </row>
    <row r="685" spans="1:13" ht="12.75">
      <c r="A685" s="1"/>
      <c r="B685" s="1"/>
      <c r="C685" s="1"/>
      <c r="D685" s="1"/>
      <c r="E685" s="1"/>
      <c r="F685" s="39"/>
      <c r="G685" s="77"/>
      <c r="H685" s="1"/>
      <c r="I685" s="1" t="s">
        <v>470</v>
      </c>
      <c r="J685" s="1">
        <v>479</v>
      </c>
      <c r="K685" s="56">
        <f t="shared" si="57"/>
        <v>0</v>
      </c>
      <c r="L685" s="1"/>
      <c r="M685" s="1"/>
    </row>
    <row r="686" spans="1:13" ht="12.75">
      <c r="A686" s="1">
        <v>48</v>
      </c>
      <c r="B686" s="1">
        <v>72224</v>
      </c>
      <c r="C686" s="1" t="s">
        <v>824</v>
      </c>
      <c r="D686" s="1" t="s">
        <v>491</v>
      </c>
      <c r="E686" s="1">
        <v>1798</v>
      </c>
      <c r="F686" s="39">
        <f aca="true" t="shared" si="58" ref="F686:F719">SUM(E686*1.25)</f>
        <v>2247.5</v>
      </c>
      <c r="G686" s="77">
        <v>0</v>
      </c>
      <c r="H686" s="1"/>
      <c r="I686" s="1" t="s">
        <v>776</v>
      </c>
      <c r="J686" s="1">
        <v>270</v>
      </c>
      <c r="K686" s="56">
        <f t="shared" si="57"/>
        <v>337</v>
      </c>
      <c r="L686" s="1">
        <f aca="true" t="shared" si="59" ref="L686:L698">SUM(E686+J686)</f>
        <v>2068</v>
      </c>
      <c r="M686" s="1">
        <v>1484</v>
      </c>
    </row>
    <row r="687" spans="1:13" ht="12.75">
      <c r="A687" s="1">
        <v>49</v>
      </c>
      <c r="B687" s="1">
        <v>72263</v>
      </c>
      <c r="C687" s="1" t="s">
        <v>825</v>
      </c>
      <c r="D687" s="1" t="s">
        <v>491</v>
      </c>
      <c r="E687" s="1">
        <v>1798</v>
      </c>
      <c r="F687" s="39">
        <f t="shared" si="58"/>
        <v>2247.5</v>
      </c>
      <c r="G687" s="77">
        <v>0</v>
      </c>
      <c r="H687" s="1"/>
      <c r="I687" s="1" t="s">
        <v>776</v>
      </c>
      <c r="J687" s="1">
        <v>270</v>
      </c>
      <c r="K687" s="56">
        <f t="shared" si="57"/>
        <v>337</v>
      </c>
      <c r="L687" s="1">
        <f t="shared" si="59"/>
        <v>2068</v>
      </c>
      <c r="M687" s="1">
        <v>1484</v>
      </c>
    </row>
    <row r="688" spans="1:13" ht="12.75">
      <c r="A688" s="1">
        <v>50</v>
      </c>
      <c r="B688" s="1">
        <v>72276</v>
      </c>
      <c r="C688" s="1" t="s">
        <v>826</v>
      </c>
      <c r="D688" s="1" t="s">
        <v>491</v>
      </c>
      <c r="E688" s="1">
        <v>1798</v>
      </c>
      <c r="F688" s="39">
        <f t="shared" si="58"/>
        <v>2247.5</v>
      </c>
      <c r="G688" s="77">
        <v>0</v>
      </c>
      <c r="H688" s="1"/>
      <c r="I688" s="1" t="s">
        <v>776</v>
      </c>
      <c r="J688" s="1">
        <v>270</v>
      </c>
      <c r="K688" s="56">
        <f aca="true" t="shared" si="60" ref="K688:K710">ROUND(0.15*F688,0)</f>
        <v>337</v>
      </c>
      <c r="L688" s="1">
        <f t="shared" si="59"/>
        <v>2068</v>
      </c>
      <c r="M688" s="1">
        <v>1505</v>
      </c>
    </row>
    <row r="689" spans="1:13" ht="12.75">
      <c r="A689" s="1">
        <v>51</v>
      </c>
      <c r="B689" s="1">
        <v>72279</v>
      </c>
      <c r="C689" s="1" t="s">
        <v>827</v>
      </c>
      <c r="D689" s="1" t="s">
        <v>491</v>
      </c>
      <c r="E689" s="1">
        <v>1798</v>
      </c>
      <c r="F689" s="39">
        <f t="shared" si="58"/>
        <v>2247.5</v>
      </c>
      <c r="G689" s="77">
        <v>0</v>
      </c>
      <c r="H689" s="1"/>
      <c r="I689" s="1" t="s">
        <v>776</v>
      </c>
      <c r="J689" s="1">
        <v>270</v>
      </c>
      <c r="K689" s="56">
        <f t="shared" si="60"/>
        <v>337</v>
      </c>
      <c r="L689" s="1">
        <f t="shared" si="59"/>
        <v>2068</v>
      </c>
      <c r="M689" s="1">
        <v>1494</v>
      </c>
    </row>
    <row r="690" spans="1:13" ht="12.75">
      <c r="A690" s="1">
        <v>52</v>
      </c>
      <c r="B690" s="1">
        <v>72351</v>
      </c>
      <c r="C690" s="1" t="s">
        <v>828</v>
      </c>
      <c r="D690" s="1" t="s">
        <v>491</v>
      </c>
      <c r="E690" s="1">
        <v>1798</v>
      </c>
      <c r="F690" s="39">
        <f t="shared" si="58"/>
        <v>2247.5</v>
      </c>
      <c r="G690" s="77">
        <v>0</v>
      </c>
      <c r="H690" s="1"/>
      <c r="I690" s="1" t="s">
        <v>776</v>
      </c>
      <c r="J690" s="1">
        <v>270</v>
      </c>
      <c r="K690" s="56">
        <f t="shared" si="60"/>
        <v>337</v>
      </c>
      <c r="L690" s="1">
        <f t="shared" si="59"/>
        <v>2068</v>
      </c>
      <c r="M690" s="1">
        <v>1484</v>
      </c>
    </row>
    <row r="691" spans="1:13" ht="12.75">
      <c r="A691" s="1">
        <v>53</v>
      </c>
      <c r="B691" s="1">
        <v>72394</v>
      </c>
      <c r="C691" s="1" t="s">
        <v>829</v>
      </c>
      <c r="D691" s="1" t="s">
        <v>491</v>
      </c>
      <c r="E691" s="1">
        <v>1798</v>
      </c>
      <c r="F691" s="39">
        <f t="shared" si="58"/>
        <v>2247.5</v>
      </c>
      <c r="G691" s="77">
        <v>0</v>
      </c>
      <c r="H691" s="1"/>
      <c r="I691" s="1" t="s">
        <v>776</v>
      </c>
      <c r="J691" s="1">
        <v>270</v>
      </c>
      <c r="K691" s="56">
        <f t="shared" si="60"/>
        <v>337</v>
      </c>
      <c r="L691" s="1">
        <f t="shared" si="59"/>
        <v>2068</v>
      </c>
      <c r="M691" s="1">
        <v>1505</v>
      </c>
    </row>
    <row r="692" spans="1:13" ht="12.75">
      <c r="A692" s="1">
        <v>54</v>
      </c>
      <c r="B692" s="1">
        <v>72581</v>
      </c>
      <c r="C692" s="1" t="s">
        <v>830</v>
      </c>
      <c r="D692" s="1" t="s">
        <v>491</v>
      </c>
      <c r="E692" s="1">
        <v>1818</v>
      </c>
      <c r="F692" s="39">
        <f t="shared" si="58"/>
        <v>2272.5</v>
      </c>
      <c r="G692" s="77">
        <v>0</v>
      </c>
      <c r="H692" s="1"/>
      <c r="I692" s="1" t="s">
        <v>776</v>
      </c>
      <c r="J692" s="1">
        <v>273</v>
      </c>
      <c r="K692" s="56">
        <f t="shared" si="60"/>
        <v>341</v>
      </c>
      <c r="L692" s="1">
        <f t="shared" si="59"/>
        <v>2091</v>
      </c>
      <c r="M692" s="1">
        <v>1500</v>
      </c>
    </row>
    <row r="693" spans="1:13" ht="12.75">
      <c r="A693" s="1">
        <v>55</v>
      </c>
      <c r="B693" s="1">
        <v>72631</v>
      </c>
      <c r="C693" s="1" t="s">
        <v>831</v>
      </c>
      <c r="D693" s="1" t="s">
        <v>491</v>
      </c>
      <c r="E693" s="1">
        <v>1798</v>
      </c>
      <c r="F693" s="39">
        <f t="shared" si="58"/>
        <v>2247.5</v>
      </c>
      <c r="G693" s="77">
        <v>0</v>
      </c>
      <c r="H693" s="1"/>
      <c r="I693" s="1" t="s">
        <v>776</v>
      </c>
      <c r="J693" s="1">
        <v>270</v>
      </c>
      <c r="K693" s="56">
        <f t="shared" si="60"/>
        <v>337</v>
      </c>
      <c r="L693" s="1">
        <f t="shared" si="59"/>
        <v>2068</v>
      </c>
      <c r="M693" s="1">
        <v>1484</v>
      </c>
    </row>
    <row r="694" spans="1:13" ht="12.75">
      <c r="A694" s="1">
        <v>56</v>
      </c>
      <c r="B694" s="1">
        <v>72643</v>
      </c>
      <c r="C694" s="1" t="s">
        <v>832</v>
      </c>
      <c r="D694" s="1" t="s">
        <v>491</v>
      </c>
      <c r="E694" s="1">
        <v>1798</v>
      </c>
      <c r="F694" s="39">
        <f t="shared" si="58"/>
        <v>2247.5</v>
      </c>
      <c r="G694" s="77">
        <v>0</v>
      </c>
      <c r="H694" s="1"/>
      <c r="I694" s="1" t="s">
        <v>776</v>
      </c>
      <c r="J694" s="1">
        <v>270</v>
      </c>
      <c r="K694" s="56">
        <f t="shared" si="60"/>
        <v>337</v>
      </c>
      <c r="L694" s="1">
        <f t="shared" si="59"/>
        <v>2068</v>
      </c>
      <c r="M694" s="1">
        <v>1514</v>
      </c>
    </row>
    <row r="695" spans="1:13" ht="12.75">
      <c r="A695" s="1">
        <v>57</v>
      </c>
      <c r="B695" s="1">
        <v>72598</v>
      </c>
      <c r="C695" s="1" t="s">
        <v>833</v>
      </c>
      <c r="D695" s="1" t="s">
        <v>465</v>
      </c>
      <c r="E695" s="1">
        <v>1834</v>
      </c>
      <c r="F695" s="39">
        <f t="shared" si="58"/>
        <v>2292.5</v>
      </c>
      <c r="G695" s="77">
        <v>0</v>
      </c>
      <c r="H695" s="1"/>
      <c r="I695" s="1" t="s">
        <v>776</v>
      </c>
      <c r="J695" s="1">
        <v>275</v>
      </c>
      <c r="K695" s="56">
        <f t="shared" si="60"/>
        <v>344</v>
      </c>
      <c r="L695" s="1">
        <f t="shared" si="59"/>
        <v>2109</v>
      </c>
      <c r="M695" s="1">
        <v>1540</v>
      </c>
    </row>
    <row r="696" spans="1:13" ht="12.75">
      <c r="A696" s="1">
        <v>58</v>
      </c>
      <c r="B696" s="1">
        <v>72698</v>
      </c>
      <c r="C696" s="1" t="s">
        <v>834</v>
      </c>
      <c r="D696" s="1" t="s">
        <v>465</v>
      </c>
      <c r="E696" s="1">
        <v>1834</v>
      </c>
      <c r="F696" s="39">
        <f t="shared" si="58"/>
        <v>2292.5</v>
      </c>
      <c r="G696" s="77">
        <v>0</v>
      </c>
      <c r="H696" s="1"/>
      <c r="I696" s="1" t="s">
        <v>776</v>
      </c>
      <c r="J696" s="1">
        <v>275</v>
      </c>
      <c r="K696" s="56">
        <f t="shared" si="60"/>
        <v>344</v>
      </c>
      <c r="L696" s="1">
        <f t="shared" si="59"/>
        <v>2109</v>
      </c>
      <c r="M696" s="1">
        <v>1530</v>
      </c>
    </row>
    <row r="697" spans="1:13" ht="12.75">
      <c r="A697" s="1">
        <v>59</v>
      </c>
      <c r="B697" s="1">
        <v>72696</v>
      </c>
      <c r="C697" s="1" t="s">
        <v>835</v>
      </c>
      <c r="D697" s="1" t="s">
        <v>836</v>
      </c>
      <c r="E697" s="1">
        <v>1727</v>
      </c>
      <c r="F697" s="39">
        <f t="shared" si="58"/>
        <v>2158.75</v>
      </c>
      <c r="G697" s="77">
        <v>0</v>
      </c>
      <c r="H697" s="1"/>
      <c r="I697" s="1" t="s">
        <v>776</v>
      </c>
      <c r="J697" s="1">
        <v>259</v>
      </c>
      <c r="K697" s="56">
        <f t="shared" si="60"/>
        <v>324</v>
      </c>
      <c r="L697" s="1">
        <f t="shared" si="59"/>
        <v>1986</v>
      </c>
      <c r="M697" s="1">
        <v>1450</v>
      </c>
    </row>
    <row r="698" spans="1:13" ht="12.75">
      <c r="A698" s="1">
        <v>60</v>
      </c>
      <c r="B698" s="1">
        <v>72699</v>
      </c>
      <c r="C698" s="1" t="s">
        <v>837</v>
      </c>
      <c r="D698" s="1" t="s">
        <v>836</v>
      </c>
      <c r="E698" s="1">
        <v>1727</v>
      </c>
      <c r="F698" s="39">
        <f t="shared" si="58"/>
        <v>2158.75</v>
      </c>
      <c r="G698" s="77">
        <v>0</v>
      </c>
      <c r="H698" s="1"/>
      <c r="I698" s="1" t="s">
        <v>776</v>
      </c>
      <c r="J698" s="1">
        <v>259</v>
      </c>
      <c r="K698" s="56">
        <f t="shared" si="60"/>
        <v>324</v>
      </c>
      <c r="L698" s="1">
        <f t="shared" si="59"/>
        <v>1986</v>
      </c>
      <c r="M698" s="1">
        <v>1450</v>
      </c>
    </row>
    <row r="699" spans="1:13" ht="12.75">
      <c r="A699" s="1">
        <v>61</v>
      </c>
      <c r="B699" s="1">
        <v>72528</v>
      </c>
      <c r="C699" s="1" t="s">
        <v>838</v>
      </c>
      <c r="D699" s="1" t="s">
        <v>523</v>
      </c>
      <c r="E699" s="1">
        <v>1791</v>
      </c>
      <c r="F699" s="39">
        <f t="shared" si="58"/>
        <v>2238.75</v>
      </c>
      <c r="G699" s="77">
        <v>0</v>
      </c>
      <c r="H699" s="1"/>
      <c r="I699" s="1" t="s">
        <v>776</v>
      </c>
      <c r="J699" s="1">
        <v>269</v>
      </c>
      <c r="K699" s="56">
        <f t="shared" si="60"/>
        <v>336</v>
      </c>
      <c r="L699" s="1">
        <f>SUM(E699+J699+J700)</f>
        <v>2508</v>
      </c>
      <c r="M699" s="1">
        <v>1490</v>
      </c>
    </row>
    <row r="700" spans="1:13" ht="12.75">
      <c r="A700" s="1"/>
      <c r="B700" s="1"/>
      <c r="C700" s="1"/>
      <c r="D700" s="1"/>
      <c r="E700" s="1"/>
      <c r="F700" s="39"/>
      <c r="G700" s="77"/>
      <c r="H700" s="1"/>
      <c r="I700" s="1" t="s">
        <v>470</v>
      </c>
      <c r="J700" s="1">
        <v>448</v>
      </c>
      <c r="K700" s="56">
        <f t="shared" si="60"/>
        <v>0</v>
      </c>
      <c r="L700" s="1"/>
      <c r="M700" s="1"/>
    </row>
    <row r="701" spans="1:13" ht="12.75">
      <c r="A701" s="1">
        <v>62</v>
      </c>
      <c r="B701" s="1">
        <v>72531</v>
      </c>
      <c r="C701" s="1" t="s">
        <v>839</v>
      </c>
      <c r="D701" s="1" t="s">
        <v>523</v>
      </c>
      <c r="E701" s="1">
        <v>1791</v>
      </c>
      <c r="F701" s="39">
        <f t="shared" si="58"/>
        <v>2238.75</v>
      </c>
      <c r="G701" s="77">
        <v>0</v>
      </c>
      <c r="H701" s="1"/>
      <c r="I701" s="1" t="s">
        <v>776</v>
      </c>
      <c r="J701" s="1">
        <v>269</v>
      </c>
      <c r="K701" s="56">
        <f t="shared" si="60"/>
        <v>336</v>
      </c>
      <c r="L701" s="1">
        <f>SUM(E701+J701+J702)</f>
        <v>2508</v>
      </c>
      <c r="M701" s="1">
        <v>1533</v>
      </c>
    </row>
    <row r="702" spans="1:13" ht="12.75">
      <c r="A702" s="1"/>
      <c r="B702" s="1"/>
      <c r="C702" s="1"/>
      <c r="D702" s="1"/>
      <c r="E702" s="1"/>
      <c r="F702" s="39"/>
      <c r="G702" s="77"/>
      <c r="H702" s="1"/>
      <c r="I702" s="1" t="s">
        <v>470</v>
      </c>
      <c r="J702" s="1">
        <v>448</v>
      </c>
      <c r="K702" s="56">
        <f t="shared" si="60"/>
        <v>0</v>
      </c>
      <c r="L702" s="1"/>
      <c r="M702" s="1"/>
    </row>
    <row r="703" spans="1:13" ht="12.75">
      <c r="A703" s="1">
        <v>63</v>
      </c>
      <c r="B703" s="1">
        <v>72532</v>
      </c>
      <c r="C703" s="1" t="s">
        <v>840</v>
      </c>
      <c r="D703" s="1" t="s">
        <v>523</v>
      </c>
      <c r="E703" s="1">
        <v>1791</v>
      </c>
      <c r="F703" s="39">
        <f t="shared" si="58"/>
        <v>2238.75</v>
      </c>
      <c r="G703" s="77">
        <v>0</v>
      </c>
      <c r="H703" s="1"/>
      <c r="I703" s="1" t="s">
        <v>776</v>
      </c>
      <c r="J703" s="1">
        <v>269</v>
      </c>
      <c r="K703" s="56">
        <f t="shared" si="60"/>
        <v>336</v>
      </c>
      <c r="L703" s="1">
        <f>SUM(E703+J703)</f>
        <v>2060</v>
      </c>
      <c r="M703" s="1">
        <v>1527</v>
      </c>
    </row>
    <row r="704" spans="1:13" ht="12.75">
      <c r="A704" s="1">
        <v>64</v>
      </c>
      <c r="B704" s="1">
        <v>72694</v>
      </c>
      <c r="C704" s="1" t="s">
        <v>841</v>
      </c>
      <c r="D704" s="1" t="s">
        <v>757</v>
      </c>
      <c r="E704" s="1">
        <v>1727</v>
      </c>
      <c r="F704" s="39">
        <f t="shared" si="58"/>
        <v>2158.75</v>
      </c>
      <c r="G704" s="77">
        <v>0</v>
      </c>
      <c r="H704" s="1"/>
      <c r="I704" s="1" t="s">
        <v>776</v>
      </c>
      <c r="J704" s="1">
        <v>259</v>
      </c>
      <c r="K704" s="56">
        <f t="shared" si="60"/>
        <v>324</v>
      </c>
      <c r="L704" s="1">
        <f>SUM(E704+J704)</f>
        <v>1986</v>
      </c>
      <c r="M704" s="1">
        <v>1429</v>
      </c>
    </row>
    <row r="705" spans="1:13" ht="12.75">
      <c r="A705" s="1">
        <v>65</v>
      </c>
      <c r="B705" s="1">
        <v>72005</v>
      </c>
      <c r="C705" s="1" t="s">
        <v>842</v>
      </c>
      <c r="D705" s="1" t="s">
        <v>661</v>
      </c>
      <c r="E705" s="1">
        <v>1820</v>
      </c>
      <c r="F705" s="39">
        <f t="shared" si="58"/>
        <v>2275</v>
      </c>
      <c r="G705" s="77">
        <v>0</v>
      </c>
      <c r="H705" s="1"/>
      <c r="I705" s="1" t="s">
        <v>776</v>
      </c>
      <c r="J705" s="1">
        <v>273</v>
      </c>
      <c r="K705" s="56">
        <f t="shared" si="60"/>
        <v>341</v>
      </c>
      <c r="L705" s="1">
        <f>SUM(E705+J705)</f>
        <v>2093</v>
      </c>
      <c r="M705" s="1">
        <v>1518</v>
      </c>
    </row>
    <row r="706" spans="1:13" ht="12.75">
      <c r="A706" s="1">
        <v>66</v>
      </c>
      <c r="B706" s="1">
        <v>72654</v>
      </c>
      <c r="C706" s="1" t="s">
        <v>843</v>
      </c>
      <c r="D706" s="1" t="s">
        <v>661</v>
      </c>
      <c r="E706" s="1">
        <v>1820</v>
      </c>
      <c r="F706" s="39">
        <f t="shared" si="58"/>
        <v>2275</v>
      </c>
      <c r="G706" s="77">
        <v>0</v>
      </c>
      <c r="H706" s="1"/>
      <c r="I706" s="1" t="s">
        <v>776</v>
      </c>
      <c r="J706" s="1">
        <v>273</v>
      </c>
      <c r="K706" s="56">
        <f t="shared" si="60"/>
        <v>341</v>
      </c>
      <c r="L706" s="1">
        <f>SUM(E706+J706)</f>
        <v>2093</v>
      </c>
      <c r="M706" s="1">
        <v>1614</v>
      </c>
    </row>
    <row r="707" spans="1:13" ht="12.75">
      <c r="A707" s="1"/>
      <c r="B707" s="1"/>
      <c r="C707" s="1"/>
      <c r="D707" s="1"/>
      <c r="E707" s="1"/>
      <c r="F707" s="39"/>
      <c r="G707" s="77"/>
      <c r="H707" s="1"/>
      <c r="I707" s="1" t="s">
        <v>470</v>
      </c>
      <c r="J707" s="1">
        <v>455</v>
      </c>
      <c r="K707" s="56">
        <f t="shared" si="60"/>
        <v>0</v>
      </c>
      <c r="L707" s="1">
        <f>SUM(E707+J707+J708)</f>
        <v>748</v>
      </c>
      <c r="M707" s="1"/>
    </row>
    <row r="708" spans="1:13" ht="12.75">
      <c r="A708" s="1">
        <v>67</v>
      </c>
      <c r="B708" s="1">
        <v>72718</v>
      </c>
      <c r="C708" s="1" t="s">
        <v>844</v>
      </c>
      <c r="D708" s="1" t="s">
        <v>661</v>
      </c>
      <c r="E708" s="1">
        <v>1950</v>
      </c>
      <c r="F708" s="39">
        <f t="shared" si="58"/>
        <v>2437.5</v>
      </c>
      <c r="G708" s="77">
        <v>0</v>
      </c>
      <c r="H708" s="1"/>
      <c r="I708" s="1" t="s">
        <v>776</v>
      </c>
      <c r="J708" s="1">
        <v>293</v>
      </c>
      <c r="K708" s="56">
        <f t="shared" si="60"/>
        <v>366</v>
      </c>
      <c r="L708" s="1"/>
      <c r="M708" s="1"/>
    </row>
    <row r="709" spans="1:13" ht="12.75">
      <c r="A709" s="1">
        <v>68</v>
      </c>
      <c r="B709" s="1">
        <v>72789</v>
      </c>
      <c r="C709" s="1" t="s">
        <v>845</v>
      </c>
      <c r="D709" s="1" t="s">
        <v>846</v>
      </c>
      <c r="E709" s="1">
        <v>1727</v>
      </c>
      <c r="F709" s="39">
        <f t="shared" si="58"/>
        <v>2158.75</v>
      </c>
      <c r="G709" s="77">
        <v>0</v>
      </c>
      <c r="H709" s="1"/>
      <c r="I709" s="1" t="s">
        <v>776</v>
      </c>
      <c r="J709" s="1">
        <v>259</v>
      </c>
      <c r="K709" s="56">
        <f t="shared" si="60"/>
        <v>324</v>
      </c>
      <c r="L709" s="1">
        <f>SUM(E709+J709+J710)</f>
        <v>2418</v>
      </c>
      <c r="M709" s="1">
        <v>1610</v>
      </c>
    </row>
    <row r="710" spans="1:13" ht="12.75">
      <c r="A710" s="1">
        <v>69</v>
      </c>
      <c r="B710" s="1"/>
      <c r="C710" s="1"/>
      <c r="D710" s="1"/>
      <c r="E710" s="1"/>
      <c r="F710" s="39"/>
      <c r="G710" s="77"/>
      <c r="H710" s="1"/>
      <c r="I710" s="1" t="s">
        <v>470</v>
      </c>
      <c r="J710" s="1">
        <v>432</v>
      </c>
      <c r="K710" s="56">
        <f t="shared" si="60"/>
        <v>0</v>
      </c>
      <c r="L710" s="1"/>
      <c r="M710" s="1"/>
    </row>
    <row r="711" spans="1:13" ht="12.75">
      <c r="A711" s="1">
        <v>70</v>
      </c>
      <c r="B711" s="1">
        <v>72527</v>
      </c>
      <c r="C711" s="1" t="s">
        <v>847</v>
      </c>
      <c r="D711" s="1" t="s">
        <v>710</v>
      </c>
      <c r="E711" s="1">
        <v>1727</v>
      </c>
      <c r="F711" s="39">
        <f t="shared" si="58"/>
        <v>2158.75</v>
      </c>
      <c r="G711" s="77">
        <v>0</v>
      </c>
      <c r="H711" s="1"/>
      <c r="I711" s="1" t="s">
        <v>776</v>
      </c>
      <c r="J711" s="1">
        <v>259</v>
      </c>
      <c r="K711" s="56">
        <f aca="true" t="shared" si="61" ref="K711:K720">ROUND(0.15*F711,0)</f>
        <v>324</v>
      </c>
      <c r="L711" s="1">
        <f>SUM(E711+J711+J712)</f>
        <v>2418</v>
      </c>
      <c r="M711" s="1">
        <v>1526</v>
      </c>
    </row>
    <row r="712" spans="1:13" ht="12.75">
      <c r="A712" s="1"/>
      <c r="B712" s="1"/>
      <c r="C712" s="1"/>
      <c r="D712" s="1"/>
      <c r="E712" s="1"/>
      <c r="F712" s="39"/>
      <c r="G712" s="77"/>
      <c r="H712" s="1"/>
      <c r="I712" s="1" t="s">
        <v>470</v>
      </c>
      <c r="J712" s="1">
        <v>432</v>
      </c>
      <c r="K712" s="56">
        <f t="shared" si="61"/>
        <v>0</v>
      </c>
      <c r="L712" s="1"/>
      <c r="M712" s="1"/>
    </row>
    <row r="713" spans="1:13" ht="12.75">
      <c r="A713" s="1">
        <v>71</v>
      </c>
      <c r="B713" s="1">
        <v>72529</v>
      </c>
      <c r="C713" s="1" t="s">
        <v>848</v>
      </c>
      <c r="D713" s="1" t="s">
        <v>710</v>
      </c>
      <c r="E713" s="1">
        <v>1727</v>
      </c>
      <c r="F713" s="39">
        <f t="shared" si="58"/>
        <v>2158.75</v>
      </c>
      <c r="G713" s="77">
        <v>0</v>
      </c>
      <c r="H713" s="1"/>
      <c r="I713" s="1" t="s">
        <v>776</v>
      </c>
      <c r="J713" s="1">
        <v>259</v>
      </c>
      <c r="K713" s="56">
        <f t="shared" si="61"/>
        <v>324</v>
      </c>
      <c r="L713" s="1">
        <f>SUM(E713+J713+J714)</f>
        <v>2418</v>
      </c>
      <c r="M713" s="1">
        <v>1507</v>
      </c>
    </row>
    <row r="714" spans="1:13" ht="12.75">
      <c r="A714" s="1"/>
      <c r="B714" s="1"/>
      <c r="C714" s="1"/>
      <c r="D714" s="1"/>
      <c r="E714" s="1"/>
      <c r="F714" s="39"/>
      <c r="G714" s="77"/>
      <c r="H714" s="1"/>
      <c r="I714" s="1" t="s">
        <v>470</v>
      </c>
      <c r="J714" s="1">
        <v>432</v>
      </c>
      <c r="K714" s="56">
        <f t="shared" si="61"/>
        <v>0</v>
      </c>
      <c r="L714" s="1"/>
      <c r="M714" s="1"/>
    </row>
    <row r="715" spans="1:13" ht="12.75">
      <c r="A715" s="1">
        <v>72</v>
      </c>
      <c r="B715" s="1">
        <v>72577</v>
      </c>
      <c r="C715" s="1" t="s">
        <v>849</v>
      </c>
      <c r="D715" s="1" t="s">
        <v>505</v>
      </c>
      <c r="E715" s="1">
        <v>1727</v>
      </c>
      <c r="F715" s="39">
        <f t="shared" si="58"/>
        <v>2158.75</v>
      </c>
      <c r="G715" s="77">
        <v>0</v>
      </c>
      <c r="H715" s="1"/>
      <c r="I715" s="1" t="s">
        <v>776</v>
      </c>
      <c r="J715" s="1">
        <v>259</v>
      </c>
      <c r="K715" s="56">
        <f t="shared" si="61"/>
        <v>324</v>
      </c>
      <c r="L715" s="1">
        <f>SUM(E715+J715+J716)</f>
        <v>2418</v>
      </c>
      <c r="M715" s="1">
        <v>1526</v>
      </c>
    </row>
    <row r="716" spans="1:13" ht="12.75">
      <c r="A716" s="1"/>
      <c r="B716" s="1"/>
      <c r="C716" s="1"/>
      <c r="D716" s="1"/>
      <c r="E716" s="1"/>
      <c r="F716" s="39"/>
      <c r="G716" s="77"/>
      <c r="H716" s="1"/>
      <c r="I716" s="1" t="s">
        <v>470</v>
      </c>
      <c r="J716" s="1">
        <v>432</v>
      </c>
      <c r="K716" s="56">
        <f t="shared" si="61"/>
        <v>0</v>
      </c>
      <c r="L716" s="1"/>
      <c r="M716" s="1"/>
    </row>
    <row r="717" spans="1:13" ht="12.75">
      <c r="A717" s="1">
        <v>73</v>
      </c>
      <c r="B717" s="1">
        <v>72615</v>
      </c>
      <c r="C717" s="1" t="s">
        <v>850</v>
      </c>
      <c r="D717" s="1" t="s">
        <v>505</v>
      </c>
      <c r="E717" s="1">
        <v>1727</v>
      </c>
      <c r="F717" s="39">
        <f t="shared" si="58"/>
        <v>2158.75</v>
      </c>
      <c r="G717" s="77">
        <v>0</v>
      </c>
      <c r="H717" s="1"/>
      <c r="I717" s="1" t="s">
        <v>776</v>
      </c>
      <c r="J717" s="1">
        <v>259</v>
      </c>
      <c r="K717" s="56">
        <f t="shared" si="61"/>
        <v>324</v>
      </c>
      <c r="L717" s="1">
        <f>SUM(E717+J717+J718)</f>
        <v>2418</v>
      </c>
      <c r="M717" s="1">
        <v>1495</v>
      </c>
    </row>
    <row r="718" spans="1:13" ht="12.75">
      <c r="A718" s="1"/>
      <c r="B718" s="1"/>
      <c r="C718" s="1"/>
      <c r="D718" s="1"/>
      <c r="E718" s="1"/>
      <c r="F718" s="39"/>
      <c r="G718" s="77"/>
      <c r="H718" s="1"/>
      <c r="I718" s="1" t="s">
        <v>470</v>
      </c>
      <c r="J718" s="1">
        <v>432</v>
      </c>
      <c r="K718" s="56">
        <f t="shared" si="61"/>
        <v>0</v>
      </c>
      <c r="L718" s="1"/>
      <c r="M718" s="1"/>
    </row>
    <row r="719" spans="1:13" ht="12.75">
      <c r="A719" s="1">
        <v>74</v>
      </c>
      <c r="B719" s="1">
        <v>72668</v>
      </c>
      <c r="C719" s="1" t="s">
        <v>851</v>
      </c>
      <c r="D719" s="1" t="s">
        <v>852</v>
      </c>
      <c r="E719" s="1">
        <v>1814</v>
      </c>
      <c r="F719" s="39">
        <f t="shared" si="58"/>
        <v>2267.5</v>
      </c>
      <c r="G719" s="77">
        <v>0</v>
      </c>
      <c r="H719" s="1"/>
      <c r="I719" s="1" t="s">
        <v>776</v>
      </c>
      <c r="J719" s="1">
        <v>272</v>
      </c>
      <c r="K719" s="56">
        <f t="shared" si="61"/>
        <v>340</v>
      </c>
      <c r="L719" s="1">
        <f>SUM(E719+J719+J720)</f>
        <v>2540</v>
      </c>
      <c r="M719" s="1">
        <v>1538</v>
      </c>
    </row>
    <row r="720" spans="1:13" ht="12.75">
      <c r="A720" s="1"/>
      <c r="B720" s="1"/>
      <c r="C720" s="1"/>
      <c r="D720" s="1"/>
      <c r="E720" s="1"/>
      <c r="F720" s="39"/>
      <c r="G720" s="77"/>
      <c r="H720" s="1"/>
      <c r="I720" s="1" t="s">
        <v>470</v>
      </c>
      <c r="J720" s="1">
        <v>454</v>
      </c>
      <c r="K720" s="56">
        <f t="shared" si="61"/>
        <v>0</v>
      </c>
      <c r="L720" s="1"/>
      <c r="M720" s="1"/>
    </row>
    <row r="721" spans="1:13" ht="12.75">
      <c r="A721" s="18"/>
      <c r="B721" s="18"/>
      <c r="C721" s="18"/>
      <c r="D721" s="18"/>
      <c r="E721" s="57">
        <f>SUM(E611:E720)</f>
        <v>143186</v>
      </c>
      <c r="F721" s="70">
        <f>SUM(F611:F720)</f>
        <v>178982.5</v>
      </c>
      <c r="G721" s="82"/>
      <c r="H721" s="18"/>
      <c r="I721" s="18"/>
      <c r="J721" s="18"/>
      <c r="K721" s="58"/>
      <c r="L721" s="18"/>
      <c r="M721" s="18"/>
    </row>
    <row r="722" spans="1:11" ht="12.75">
      <c r="A722" s="132" t="s">
        <v>711</v>
      </c>
      <c r="B722" s="132"/>
      <c r="C722" s="132"/>
      <c r="D722" s="132"/>
      <c r="E722" s="132"/>
      <c r="F722" s="132"/>
      <c r="G722" s="132"/>
      <c r="H722" s="132"/>
      <c r="I722" s="132"/>
      <c r="J722" s="132"/>
      <c r="K722" s="2"/>
    </row>
    <row r="723" spans="1:13" s="3" customFormat="1" ht="12.75">
      <c r="A723" s="138" t="s">
        <v>456</v>
      </c>
      <c r="B723" s="3" t="s">
        <v>409</v>
      </c>
      <c r="C723" s="135" t="s">
        <v>405</v>
      </c>
      <c r="D723" s="3" t="s">
        <v>195</v>
      </c>
      <c r="E723" s="133" t="s">
        <v>406</v>
      </c>
      <c r="F723" s="37"/>
      <c r="G723" s="75" t="s">
        <v>411</v>
      </c>
      <c r="H723" s="3" t="s">
        <v>196</v>
      </c>
      <c r="I723" s="133" t="s">
        <v>197</v>
      </c>
      <c r="J723" s="138" t="s">
        <v>760</v>
      </c>
      <c r="K723" s="34"/>
      <c r="L723" s="131" t="s">
        <v>413</v>
      </c>
      <c r="M723" s="131" t="s">
        <v>403</v>
      </c>
    </row>
    <row r="724" spans="1:13" s="4" customFormat="1" ht="12.75">
      <c r="A724" s="139"/>
      <c r="B724" s="4" t="s">
        <v>410</v>
      </c>
      <c r="C724" s="136"/>
      <c r="D724" s="4" t="s">
        <v>198</v>
      </c>
      <c r="E724" s="134"/>
      <c r="F724" s="38"/>
      <c r="G724" s="76" t="s">
        <v>412</v>
      </c>
      <c r="H724" s="4" t="s">
        <v>199</v>
      </c>
      <c r="I724" s="134"/>
      <c r="J724" s="139"/>
      <c r="K724" s="35"/>
      <c r="L724" s="131"/>
      <c r="M724" s="131"/>
    </row>
    <row r="725" spans="1:13" s="1" customFormat="1" ht="12.75">
      <c r="A725" s="1">
        <v>1</v>
      </c>
      <c r="B725" s="1">
        <v>76026</v>
      </c>
      <c r="C725" s="1" t="s">
        <v>712</v>
      </c>
      <c r="D725" s="1" t="s">
        <v>353</v>
      </c>
      <c r="E725" s="21">
        <v>2258</v>
      </c>
      <c r="F725" s="39">
        <f>SUM(E725*1.25)</f>
        <v>2822.5</v>
      </c>
      <c r="G725" s="77">
        <v>0</v>
      </c>
      <c r="H725" s="1" t="s">
        <v>200</v>
      </c>
      <c r="I725" s="1" t="s">
        <v>454</v>
      </c>
      <c r="J725" s="1">
        <v>339</v>
      </c>
      <c r="K725" s="56">
        <f aca="true" t="shared" si="62" ref="K725:K741">ROUND(0.15*F725,0)</f>
        <v>423</v>
      </c>
      <c r="L725" s="22">
        <f>SUM(E725,J725)</f>
        <v>2597</v>
      </c>
      <c r="M725" s="1">
        <v>1840</v>
      </c>
    </row>
    <row r="726" spans="1:13" s="1" customFormat="1" ht="12.75">
      <c r="A726" s="1">
        <v>2</v>
      </c>
      <c r="B726" s="1">
        <v>76040</v>
      </c>
      <c r="C726" s="1" t="s">
        <v>713</v>
      </c>
      <c r="D726" s="1" t="s">
        <v>353</v>
      </c>
      <c r="E726" s="21">
        <v>2258</v>
      </c>
      <c r="F726" s="39">
        <f>SUM(E726*1.25)</f>
        <v>2822.5</v>
      </c>
      <c r="G726" s="77">
        <v>0</v>
      </c>
      <c r="H726" s="1" t="s">
        <v>200</v>
      </c>
      <c r="I726" s="1" t="s">
        <v>454</v>
      </c>
      <c r="J726" s="1">
        <v>339</v>
      </c>
      <c r="K726" s="56">
        <f t="shared" si="62"/>
        <v>423</v>
      </c>
      <c r="L726" s="22">
        <f>SUM(E726,J726)</f>
        <v>2597</v>
      </c>
      <c r="M726" s="1">
        <v>1853</v>
      </c>
    </row>
    <row r="727" spans="1:13" s="1" customFormat="1" ht="12.75">
      <c r="A727" s="1">
        <v>3</v>
      </c>
      <c r="B727" s="1">
        <v>76028</v>
      </c>
      <c r="C727" s="1" t="s">
        <v>714</v>
      </c>
      <c r="D727" s="1" t="s">
        <v>400</v>
      </c>
      <c r="E727" s="21">
        <v>1814</v>
      </c>
      <c r="F727" s="39">
        <f>SUM(E727*1.25)</f>
        <v>2267.5</v>
      </c>
      <c r="G727" s="77">
        <v>0</v>
      </c>
      <c r="H727" s="1" t="s">
        <v>201</v>
      </c>
      <c r="I727" s="1" t="s">
        <v>454</v>
      </c>
      <c r="J727" s="1">
        <v>272</v>
      </c>
      <c r="K727" s="56">
        <f t="shared" si="62"/>
        <v>340</v>
      </c>
      <c r="L727" s="22">
        <f>SUM(E727,J727)</f>
        <v>2086</v>
      </c>
      <c r="M727" s="1">
        <v>1514</v>
      </c>
    </row>
    <row r="728" spans="1:13" s="1" customFormat="1" ht="12.75">
      <c r="A728" s="1">
        <v>4</v>
      </c>
      <c r="B728" s="1">
        <v>76020</v>
      </c>
      <c r="C728" s="1" t="s">
        <v>715</v>
      </c>
      <c r="D728" s="1" t="s">
        <v>461</v>
      </c>
      <c r="E728" s="21">
        <v>2007</v>
      </c>
      <c r="F728" s="39">
        <f>SUM(E728*1.25)</f>
        <v>2508.75</v>
      </c>
      <c r="G728" s="77">
        <v>0</v>
      </c>
      <c r="I728" s="1" t="s">
        <v>454</v>
      </c>
      <c r="J728" s="1">
        <v>301</v>
      </c>
      <c r="K728" s="56">
        <f t="shared" si="62"/>
        <v>376</v>
      </c>
      <c r="L728" s="22">
        <f>SUM(E728,J728,J729)</f>
        <v>2609</v>
      </c>
      <c r="M728" s="1">
        <v>1844</v>
      </c>
    </row>
    <row r="729" spans="5:11" s="1" customFormat="1" ht="12.75">
      <c r="E729" s="21"/>
      <c r="F729" s="39"/>
      <c r="G729" s="77"/>
      <c r="I729" s="1" t="s">
        <v>590</v>
      </c>
      <c r="J729" s="1">
        <v>301</v>
      </c>
      <c r="K729" s="56">
        <f t="shared" si="62"/>
        <v>0</v>
      </c>
    </row>
    <row r="730" spans="1:13" s="1" customFormat="1" ht="12.75">
      <c r="A730" s="1">
        <v>5</v>
      </c>
      <c r="B730" s="1">
        <v>76021</v>
      </c>
      <c r="C730" s="1" t="s">
        <v>716</v>
      </c>
      <c r="D730" s="1" t="s">
        <v>461</v>
      </c>
      <c r="E730" s="21">
        <v>2007</v>
      </c>
      <c r="F730" s="39">
        <f>SUM(E730*1.25)</f>
        <v>2508.75</v>
      </c>
      <c r="G730" s="77">
        <v>0</v>
      </c>
      <c r="I730" s="1" t="s">
        <v>454</v>
      </c>
      <c r="J730" s="1">
        <v>301</v>
      </c>
      <c r="K730" s="56">
        <f t="shared" si="62"/>
        <v>376</v>
      </c>
      <c r="L730" s="22">
        <f>SUM(E730,J730,J731)</f>
        <v>2609</v>
      </c>
      <c r="M730" s="1">
        <v>1849</v>
      </c>
    </row>
    <row r="731" spans="5:11" s="1" customFormat="1" ht="12.75">
      <c r="E731" s="21"/>
      <c r="F731" s="39"/>
      <c r="G731" s="77"/>
      <c r="I731" s="1" t="s">
        <v>590</v>
      </c>
      <c r="J731" s="1">
        <v>301</v>
      </c>
      <c r="K731" s="56">
        <f t="shared" si="62"/>
        <v>0</v>
      </c>
    </row>
    <row r="732" spans="1:13" s="1" customFormat="1" ht="12.75">
      <c r="A732" s="1">
        <v>6</v>
      </c>
      <c r="B732" s="1">
        <v>76025</v>
      </c>
      <c r="C732" s="1" t="s">
        <v>717</v>
      </c>
      <c r="D732" s="1" t="s">
        <v>461</v>
      </c>
      <c r="E732" s="21">
        <v>2007</v>
      </c>
      <c r="F732" s="39">
        <f>SUM(E732*1.25)</f>
        <v>2508.75</v>
      </c>
      <c r="G732" s="77">
        <v>0</v>
      </c>
      <c r="I732" s="1" t="s">
        <v>454</v>
      </c>
      <c r="J732" s="1">
        <v>301</v>
      </c>
      <c r="K732" s="56">
        <f t="shared" si="62"/>
        <v>376</v>
      </c>
      <c r="L732" s="22">
        <f>SUM(E732,J732)</f>
        <v>2308</v>
      </c>
      <c r="M732" s="1">
        <v>1642</v>
      </c>
    </row>
    <row r="733" spans="1:13" s="1" customFormat="1" ht="12.75">
      <c r="A733" s="1">
        <v>7</v>
      </c>
      <c r="B733" s="1">
        <v>76029</v>
      </c>
      <c r="C733" s="1" t="s">
        <v>718</v>
      </c>
      <c r="D733" s="1" t="s">
        <v>523</v>
      </c>
      <c r="E733" s="21">
        <v>1791</v>
      </c>
      <c r="F733" s="39">
        <f>SUM(E733*1.25)</f>
        <v>2238.75</v>
      </c>
      <c r="G733" s="77">
        <v>0</v>
      </c>
      <c r="I733" s="1" t="s">
        <v>454</v>
      </c>
      <c r="J733" s="1">
        <v>269</v>
      </c>
      <c r="K733" s="56">
        <f t="shared" si="62"/>
        <v>336</v>
      </c>
      <c r="L733" s="22">
        <f>SUM(E733,J733)</f>
        <v>2060</v>
      </c>
      <c r="M733" s="1">
        <v>1498</v>
      </c>
    </row>
    <row r="734" spans="1:13" s="1" customFormat="1" ht="12.75">
      <c r="A734" s="1">
        <v>8</v>
      </c>
      <c r="B734" s="1">
        <v>71371</v>
      </c>
      <c r="C734" s="1" t="s">
        <v>719</v>
      </c>
      <c r="D734" s="1" t="s">
        <v>628</v>
      </c>
      <c r="E734" s="21">
        <v>1762</v>
      </c>
      <c r="F734" s="39">
        <f>SUM(E734*1.25)</f>
        <v>2202.5</v>
      </c>
      <c r="G734" s="77">
        <v>0</v>
      </c>
      <c r="I734" s="1" t="s">
        <v>454</v>
      </c>
      <c r="J734" s="1">
        <v>264</v>
      </c>
      <c r="K734" s="56">
        <f t="shared" si="62"/>
        <v>330</v>
      </c>
      <c r="L734" s="22">
        <f>SUM(E734,J734)</f>
        <v>2026</v>
      </c>
      <c r="M734" s="1">
        <v>1454</v>
      </c>
    </row>
    <row r="735" spans="1:13" s="1" customFormat="1" ht="12.75">
      <c r="A735" s="1">
        <v>9</v>
      </c>
      <c r="B735" s="1">
        <v>76027</v>
      </c>
      <c r="C735" s="1" t="s">
        <v>720</v>
      </c>
      <c r="D735" s="1" t="s">
        <v>628</v>
      </c>
      <c r="E735" s="21">
        <v>1770</v>
      </c>
      <c r="F735" s="39">
        <f>SUM(E735*1.25)</f>
        <v>2212.5</v>
      </c>
      <c r="G735" s="77">
        <v>0</v>
      </c>
      <c r="I735" s="1" t="s">
        <v>454</v>
      </c>
      <c r="J735" s="1">
        <v>266</v>
      </c>
      <c r="K735" s="56">
        <f t="shared" si="62"/>
        <v>332</v>
      </c>
      <c r="L735" s="22">
        <f>SUM(E735,J735)</f>
        <v>2036</v>
      </c>
      <c r="M735" s="1">
        <v>1482</v>
      </c>
    </row>
    <row r="736" spans="1:13" s="1" customFormat="1" ht="12.75">
      <c r="A736" s="1">
        <v>10</v>
      </c>
      <c r="B736" s="1">
        <v>76022</v>
      </c>
      <c r="C736" s="1" t="s">
        <v>721</v>
      </c>
      <c r="D736" s="1" t="s">
        <v>661</v>
      </c>
      <c r="E736" s="21">
        <v>1820</v>
      </c>
      <c r="F736" s="39">
        <f>SUM(E736*1.25)</f>
        <v>2275</v>
      </c>
      <c r="G736" s="77">
        <v>0</v>
      </c>
      <c r="I736" s="1" t="s">
        <v>454</v>
      </c>
      <c r="J736" s="1">
        <v>273</v>
      </c>
      <c r="K736" s="56">
        <f t="shared" si="62"/>
        <v>341</v>
      </c>
      <c r="L736" s="22">
        <f>SUM(E736,J736,J737)</f>
        <v>2366</v>
      </c>
      <c r="M736" s="1">
        <v>1696</v>
      </c>
    </row>
    <row r="737" spans="5:11" s="1" customFormat="1" ht="12.75">
      <c r="E737" s="21"/>
      <c r="F737" s="39"/>
      <c r="G737" s="77"/>
      <c r="I737" s="1" t="s">
        <v>590</v>
      </c>
      <c r="J737" s="1">
        <v>273</v>
      </c>
      <c r="K737" s="56">
        <f t="shared" si="62"/>
        <v>0</v>
      </c>
    </row>
    <row r="738" spans="1:13" s="1" customFormat="1" ht="12.75">
      <c r="A738" s="1">
        <v>11</v>
      </c>
      <c r="B738" s="1">
        <v>76023</v>
      </c>
      <c r="C738" s="1" t="s">
        <v>722</v>
      </c>
      <c r="D738" s="1" t="s">
        <v>661</v>
      </c>
      <c r="E738" s="21">
        <v>1820</v>
      </c>
      <c r="F738" s="39">
        <f>SUM(E738*1.25)</f>
        <v>2275</v>
      </c>
      <c r="G738" s="77">
        <v>0</v>
      </c>
      <c r="I738" s="1" t="s">
        <v>454</v>
      </c>
      <c r="J738" s="1">
        <v>273</v>
      </c>
      <c r="K738" s="56">
        <f t="shared" si="62"/>
        <v>341</v>
      </c>
      <c r="L738" s="22">
        <f>SUM(E738,J738,J739)</f>
        <v>2366</v>
      </c>
      <c r="M738" s="1">
        <v>1687</v>
      </c>
    </row>
    <row r="739" spans="5:11" s="1" customFormat="1" ht="12.75">
      <c r="E739" s="21"/>
      <c r="F739" s="39"/>
      <c r="G739" s="77"/>
      <c r="I739" s="1" t="s">
        <v>590</v>
      </c>
      <c r="J739" s="1">
        <v>273</v>
      </c>
      <c r="K739" s="56">
        <f t="shared" si="62"/>
        <v>0</v>
      </c>
    </row>
    <row r="740" spans="1:13" s="1" customFormat="1" ht="12.75">
      <c r="A740" s="1">
        <v>12</v>
      </c>
      <c r="B740" s="1">
        <v>76024</v>
      </c>
      <c r="C740" s="1" t="s">
        <v>723</v>
      </c>
      <c r="D740" s="1" t="s">
        <v>724</v>
      </c>
      <c r="E740" s="21">
        <v>1857</v>
      </c>
      <c r="F740" s="39">
        <f>SUM(E740*1.25)</f>
        <v>2321.25</v>
      </c>
      <c r="G740" s="77">
        <v>0</v>
      </c>
      <c r="I740" s="1" t="s">
        <v>454</v>
      </c>
      <c r="J740" s="1">
        <v>279</v>
      </c>
      <c r="K740" s="56">
        <f t="shared" si="62"/>
        <v>348</v>
      </c>
      <c r="L740" s="22">
        <f>SUM(E740,J740,J741)</f>
        <v>2415</v>
      </c>
      <c r="M740" s="1">
        <v>1727</v>
      </c>
    </row>
    <row r="741" spans="1:13" ht="12.75">
      <c r="A741" s="1"/>
      <c r="B741" s="1"/>
      <c r="C741" s="1"/>
      <c r="D741" s="1"/>
      <c r="E741" s="1"/>
      <c r="F741" s="39"/>
      <c r="G741" s="77"/>
      <c r="H741" s="1"/>
      <c r="I741" s="1" t="s">
        <v>590</v>
      </c>
      <c r="J741" s="1">
        <v>279</v>
      </c>
      <c r="K741" s="56">
        <f t="shared" si="62"/>
        <v>0</v>
      </c>
      <c r="L741" s="1"/>
      <c r="M741" s="1"/>
    </row>
    <row r="742" spans="5:6" ht="12.75">
      <c r="E742" s="36">
        <f>SUM(E725:E741)</f>
        <v>23171</v>
      </c>
      <c r="F742" s="63">
        <f>SUM(F725:F741)</f>
        <v>28963.75</v>
      </c>
    </row>
    <row r="743" spans="1:13" ht="12.75">
      <c r="A743" s="132" t="s">
        <v>725</v>
      </c>
      <c r="B743" s="132"/>
      <c r="C743" s="132"/>
      <c r="D743" s="132"/>
      <c r="E743" s="132"/>
      <c r="F743" s="132"/>
      <c r="G743" s="132"/>
      <c r="H743" s="132"/>
      <c r="I743" s="132"/>
      <c r="J743" s="132"/>
      <c r="K743" s="132"/>
      <c r="L743" s="132"/>
      <c r="M743" s="132"/>
    </row>
    <row r="744" spans="1:13" s="3" customFormat="1" ht="12.75">
      <c r="A744" s="138" t="s">
        <v>456</v>
      </c>
      <c r="B744" s="3" t="s">
        <v>409</v>
      </c>
      <c r="C744" s="135" t="s">
        <v>405</v>
      </c>
      <c r="D744" s="3" t="s">
        <v>195</v>
      </c>
      <c r="E744" s="133" t="s">
        <v>406</v>
      </c>
      <c r="F744" s="37"/>
      <c r="G744" s="75" t="s">
        <v>411</v>
      </c>
      <c r="H744" s="3" t="s">
        <v>196</v>
      </c>
      <c r="I744" s="133" t="s">
        <v>197</v>
      </c>
      <c r="J744" s="138" t="s">
        <v>760</v>
      </c>
      <c r="K744" s="34"/>
      <c r="L744" s="131" t="s">
        <v>413</v>
      </c>
      <c r="M744" s="131" t="s">
        <v>403</v>
      </c>
    </row>
    <row r="745" spans="1:13" s="4" customFormat="1" ht="12.75">
      <c r="A745" s="139"/>
      <c r="B745" s="4" t="s">
        <v>410</v>
      </c>
      <c r="C745" s="136"/>
      <c r="D745" s="4" t="s">
        <v>198</v>
      </c>
      <c r="E745" s="134"/>
      <c r="F745" s="38"/>
      <c r="G745" s="76" t="s">
        <v>412</v>
      </c>
      <c r="H745" s="4" t="s">
        <v>199</v>
      </c>
      <c r="I745" s="134"/>
      <c r="J745" s="139"/>
      <c r="K745" s="35"/>
      <c r="L745" s="131"/>
      <c r="M745" s="131"/>
    </row>
    <row r="746" spans="1:13" s="1" customFormat="1" ht="12.75">
      <c r="A746" s="1">
        <v>1</v>
      </c>
      <c r="B746" s="1">
        <v>11006</v>
      </c>
      <c r="C746" s="1" t="s">
        <v>726</v>
      </c>
      <c r="D746" s="1" t="s">
        <v>279</v>
      </c>
      <c r="E746" s="1">
        <v>2886</v>
      </c>
      <c r="F746" s="39">
        <f>SUM(E746*1.25)</f>
        <v>3607.5</v>
      </c>
      <c r="G746" s="77">
        <v>0</v>
      </c>
      <c r="H746" s="1" t="s">
        <v>200</v>
      </c>
      <c r="I746" s="1" t="s">
        <v>454</v>
      </c>
      <c r="J746" s="1">
        <v>433</v>
      </c>
      <c r="K746" s="56">
        <f aca="true" t="shared" si="63" ref="K746:K796">ROUND(0.15*F746,0)</f>
        <v>541</v>
      </c>
      <c r="L746" s="1">
        <f>SUM(E746+J746)</f>
        <v>3319</v>
      </c>
      <c r="M746" s="1">
        <v>2329</v>
      </c>
    </row>
    <row r="747" spans="1:13" s="1" customFormat="1" ht="12.75">
      <c r="A747" s="1">
        <v>2</v>
      </c>
      <c r="B747" s="1">
        <v>11004</v>
      </c>
      <c r="C747" s="1" t="s">
        <v>727</v>
      </c>
      <c r="D747" s="1" t="s">
        <v>497</v>
      </c>
      <c r="E747" s="1">
        <v>1847</v>
      </c>
      <c r="F747" s="39">
        <f>SUM(E747*1.25)</f>
        <v>2308.75</v>
      </c>
      <c r="G747" s="77">
        <v>0</v>
      </c>
      <c r="H747" s="1" t="s">
        <v>200</v>
      </c>
      <c r="I747" s="1" t="s">
        <v>454</v>
      </c>
      <c r="J747" s="1">
        <v>277</v>
      </c>
      <c r="K747" s="56">
        <f t="shared" si="63"/>
        <v>346</v>
      </c>
      <c r="L747" s="1">
        <f>SUM(E747+J747)</f>
        <v>2124</v>
      </c>
      <c r="M747" s="1">
        <v>1529</v>
      </c>
    </row>
    <row r="748" spans="1:13" s="1" customFormat="1" ht="12.75">
      <c r="A748" s="1">
        <v>3</v>
      </c>
      <c r="B748" s="1">
        <v>71109</v>
      </c>
      <c r="C748" s="1" t="s">
        <v>728</v>
      </c>
      <c r="D748" s="1" t="s">
        <v>669</v>
      </c>
      <c r="E748" s="1">
        <v>1872</v>
      </c>
      <c r="F748" s="39">
        <f>SUM(E748*1.25)</f>
        <v>2340</v>
      </c>
      <c r="G748" s="77">
        <v>0</v>
      </c>
      <c r="H748" s="1" t="s">
        <v>201</v>
      </c>
      <c r="I748" s="1" t="s">
        <v>454</v>
      </c>
      <c r="J748" s="1">
        <v>281</v>
      </c>
      <c r="K748" s="56">
        <f t="shared" si="63"/>
        <v>351</v>
      </c>
      <c r="L748" s="1">
        <f>SUM(E748+J748)</f>
        <v>2153</v>
      </c>
      <c r="M748" s="1">
        <v>1548</v>
      </c>
    </row>
    <row r="749" spans="1:13" s="1" customFormat="1" ht="12.75">
      <c r="A749" s="1">
        <v>4</v>
      </c>
      <c r="B749" s="1">
        <v>71227</v>
      </c>
      <c r="C749" s="1" t="s">
        <v>729</v>
      </c>
      <c r="D749" s="1" t="s">
        <v>554</v>
      </c>
      <c r="E749" s="1">
        <v>1770</v>
      </c>
      <c r="F749" s="39">
        <f>SUM(E749*1.25)</f>
        <v>2212.5</v>
      </c>
      <c r="G749" s="77">
        <v>0</v>
      </c>
      <c r="I749" s="1" t="s">
        <v>454</v>
      </c>
      <c r="J749" s="1">
        <v>266</v>
      </c>
      <c r="K749" s="56">
        <f t="shared" si="63"/>
        <v>332</v>
      </c>
      <c r="L749" s="1">
        <f>SUM(E749+J749+J750)</f>
        <v>2479</v>
      </c>
      <c r="M749" s="1">
        <v>1771</v>
      </c>
    </row>
    <row r="750" spans="6:11" s="1" customFormat="1" ht="12.75">
      <c r="F750" s="39"/>
      <c r="G750" s="77"/>
      <c r="I750" s="1" t="s">
        <v>470</v>
      </c>
      <c r="J750" s="1">
        <v>443</v>
      </c>
      <c r="K750" s="56">
        <f t="shared" si="63"/>
        <v>0</v>
      </c>
    </row>
    <row r="751" spans="1:13" s="1" customFormat="1" ht="12.75">
      <c r="A751" s="1">
        <v>5</v>
      </c>
      <c r="B751" s="1">
        <v>71229</v>
      </c>
      <c r="C751" s="1" t="s">
        <v>730</v>
      </c>
      <c r="D751" s="1" t="s">
        <v>554</v>
      </c>
      <c r="E751" s="1">
        <v>1770</v>
      </c>
      <c r="F751" s="39">
        <f>SUM(E751*1.25)</f>
        <v>2212.5</v>
      </c>
      <c r="G751" s="77">
        <v>0</v>
      </c>
      <c r="I751" s="1" t="s">
        <v>454</v>
      </c>
      <c r="J751" s="1">
        <v>266</v>
      </c>
      <c r="K751" s="56">
        <f t="shared" si="63"/>
        <v>332</v>
      </c>
      <c r="L751" s="1">
        <f>SUM(E751+J751+J752)</f>
        <v>2479</v>
      </c>
      <c r="M751" s="1">
        <v>1771</v>
      </c>
    </row>
    <row r="752" spans="6:11" s="1" customFormat="1" ht="12.75">
      <c r="F752" s="39"/>
      <c r="G752" s="77"/>
      <c r="I752" s="1" t="s">
        <v>470</v>
      </c>
      <c r="J752" s="1">
        <v>443</v>
      </c>
      <c r="K752" s="56">
        <f t="shared" si="63"/>
        <v>0</v>
      </c>
    </row>
    <row r="753" spans="1:13" s="1" customFormat="1" ht="12.75">
      <c r="A753" s="1">
        <v>6</v>
      </c>
      <c r="B753" s="1">
        <v>71231</v>
      </c>
      <c r="C753" s="1" t="s">
        <v>731</v>
      </c>
      <c r="D753" s="1" t="s">
        <v>554</v>
      </c>
      <c r="E753" s="1">
        <v>1770</v>
      </c>
      <c r="F753" s="39">
        <f>SUM(E753*1.25)</f>
        <v>2212.5</v>
      </c>
      <c r="G753" s="77">
        <v>0</v>
      </c>
      <c r="I753" s="1" t="s">
        <v>454</v>
      </c>
      <c r="J753" s="1">
        <v>266</v>
      </c>
      <c r="K753" s="56">
        <f t="shared" si="63"/>
        <v>332</v>
      </c>
      <c r="L753" s="1">
        <f>SUM(E753+J753+J754)</f>
        <v>2479</v>
      </c>
      <c r="M753" s="1">
        <v>1771</v>
      </c>
    </row>
    <row r="754" spans="6:11" s="1" customFormat="1" ht="12.75">
      <c r="F754" s="39"/>
      <c r="G754" s="77"/>
      <c r="I754" s="1" t="s">
        <v>470</v>
      </c>
      <c r="J754" s="1">
        <v>443</v>
      </c>
      <c r="K754" s="56">
        <f t="shared" si="63"/>
        <v>0</v>
      </c>
    </row>
    <row r="755" spans="1:13" s="1" customFormat="1" ht="12.75">
      <c r="A755" s="1">
        <v>7</v>
      </c>
      <c r="B755" s="1">
        <v>71273</v>
      </c>
      <c r="C755" s="1" t="s">
        <v>732</v>
      </c>
      <c r="D755" s="1" t="s">
        <v>697</v>
      </c>
      <c r="E755" s="1">
        <v>1727</v>
      </c>
      <c r="F755" s="39">
        <f>SUM(E755*1.25)</f>
        <v>2158.75</v>
      </c>
      <c r="G755" s="77">
        <v>0</v>
      </c>
      <c r="I755" s="1" t="s">
        <v>454</v>
      </c>
      <c r="J755" s="1">
        <v>259</v>
      </c>
      <c r="K755" s="56">
        <f t="shared" si="63"/>
        <v>324</v>
      </c>
      <c r="L755" s="1">
        <f>SUM(E755+J755+J756)</f>
        <v>2418</v>
      </c>
      <c r="M755" s="1">
        <v>1448</v>
      </c>
    </row>
    <row r="756" spans="6:11" s="1" customFormat="1" ht="12.75">
      <c r="F756" s="39"/>
      <c r="G756" s="77"/>
      <c r="I756" s="1" t="s">
        <v>470</v>
      </c>
      <c r="J756" s="1">
        <v>432</v>
      </c>
      <c r="K756" s="56">
        <f t="shared" si="63"/>
        <v>0</v>
      </c>
    </row>
    <row r="757" spans="1:13" s="1" customFormat="1" ht="12.75">
      <c r="A757" s="1">
        <v>8</v>
      </c>
      <c r="B757" s="1">
        <v>71056</v>
      </c>
      <c r="C757" s="1" t="s">
        <v>733</v>
      </c>
      <c r="D757" s="1" t="s">
        <v>398</v>
      </c>
      <c r="E757" s="1">
        <v>2087</v>
      </c>
      <c r="F757" s="39">
        <f>SUM(E757*1.25)</f>
        <v>2608.75</v>
      </c>
      <c r="G757" s="77">
        <v>0</v>
      </c>
      <c r="I757" s="1" t="s">
        <v>454</v>
      </c>
      <c r="J757" s="1">
        <v>313</v>
      </c>
      <c r="K757" s="56">
        <f t="shared" si="63"/>
        <v>391</v>
      </c>
      <c r="L757" s="1">
        <f>SUM(E757+J757)</f>
        <v>2400</v>
      </c>
      <c r="M757" s="1">
        <v>1710</v>
      </c>
    </row>
    <row r="758" spans="1:13" s="1" customFormat="1" ht="12.75">
      <c r="A758" s="1">
        <v>9</v>
      </c>
      <c r="B758" s="1">
        <v>71354</v>
      </c>
      <c r="C758" s="1" t="s">
        <v>734</v>
      </c>
      <c r="D758" s="1" t="s">
        <v>398</v>
      </c>
      <c r="E758" s="1">
        <v>2087</v>
      </c>
      <c r="F758" s="39">
        <f>SUM(E758*1.25)</f>
        <v>2608.75</v>
      </c>
      <c r="G758" s="77">
        <v>0</v>
      </c>
      <c r="I758" s="1" t="s">
        <v>454</v>
      </c>
      <c r="J758" s="1">
        <v>313</v>
      </c>
      <c r="K758" s="56">
        <f t="shared" si="63"/>
        <v>391</v>
      </c>
      <c r="L758" s="1">
        <f>SUM(E758+J758)</f>
        <v>2400</v>
      </c>
      <c r="M758" s="1">
        <v>1710</v>
      </c>
    </row>
    <row r="759" spans="1:13" s="1" customFormat="1" ht="12.75">
      <c r="A759" s="1">
        <v>10</v>
      </c>
      <c r="B759" s="1">
        <v>513</v>
      </c>
      <c r="C759" s="1" t="s">
        <v>735</v>
      </c>
      <c r="D759" s="1" t="s">
        <v>461</v>
      </c>
      <c r="E759" s="1">
        <v>2007</v>
      </c>
      <c r="F759" s="39">
        <f>SUM(E759*1.25)</f>
        <v>2508.75</v>
      </c>
      <c r="G759" s="77">
        <v>0</v>
      </c>
      <c r="I759" s="1" t="s">
        <v>454</v>
      </c>
      <c r="J759" s="1">
        <v>301</v>
      </c>
      <c r="K759" s="56">
        <f t="shared" si="63"/>
        <v>376</v>
      </c>
      <c r="L759" s="1">
        <f>SUM(E759+J759)</f>
        <v>2308</v>
      </c>
      <c r="M759" s="1">
        <v>1642</v>
      </c>
    </row>
    <row r="760" spans="1:13" s="1" customFormat="1" ht="12.75">
      <c r="A760" s="1">
        <v>11</v>
      </c>
      <c r="B760" s="1">
        <v>1122</v>
      </c>
      <c r="C760" s="1" t="s">
        <v>736</v>
      </c>
      <c r="D760" s="1" t="s">
        <v>461</v>
      </c>
      <c r="E760" s="1">
        <v>2007</v>
      </c>
      <c r="F760" s="39">
        <f>SUM(E760*1.25)</f>
        <v>2508.75</v>
      </c>
      <c r="G760" s="77">
        <v>0</v>
      </c>
      <c r="I760" s="1" t="s">
        <v>454</v>
      </c>
      <c r="J760" s="1">
        <v>301</v>
      </c>
      <c r="K760" s="56">
        <f t="shared" si="63"/>
        <v>376</v>
      </c>
      <c r="L760" s="1">
        <f>SUM(E760+J760+J761)</f>
        <v>2609</v>
      </c>
      <c r="M760" s="1">
        <v>1747</v>
      </c>
    </row>
    <row r="761" spans="6:11" s="1" customFormat="1" ht="12.75">
      <c r="F761" s="39"/>
      <c r="G761" s="77"/>
      <c r="I761" s="1" t="s">
        <v>590</v>
      </c>
      <c r="J761" s="1">
        <v>301</v>
      </c>
      <c r="K761" s="56">
        <f t="shared" si="63"/>
        <v>0</v>
      </c>
    </row>
    <row r="762" spans="1:13" s="1" customFormat="1" ht="12.75">
      <c r="A762" s="1">
        <v>12</v>
      </c>
      <c r="B762" s="1">
        <v>1138</v>
      </c>
      <c r="C762" s="1" t="s">
        <v>737</v>
      </c>
      <c r="D762" s="1" t="s">
        <v>461</v>
      </c>
      <c r="E762" s="1">
        <v>2007</v>
      </c>
      <c r="F762" s="39">
        <f>SUM(E762*1.25)</f>
        <v>2508.75</v>
      </c>
      <c r="G762" s="77">
        <v>0</v>
      </c>
      <c r="I762" s="1" t="s">
        <v>454</v>
      </c>
      <c r="J762" s="1">
        <v>301</v>
      </c>
      <c r="K762" s="56">
        <f t="shared" si="63"/>
        <v>376</v>
      </c>
      <c r="L762" s="1">
        <f>SUM(E762+J762+J763)</f>
        <v>2609</v>
      </c>
      <c r="M762" s="1">
        <v>1736</v>
      </c>
    </row>
    <row r="763" spans="6:11" s="1" customFormat="1" ht="12.75">
      <c r="F763" s="39"/>
      <c r="G763" s="77"/>
      <c r="I763" s="1" t="s">
        <v>590</v>
      </c>
      <c r="J763" s="1">
        <v>301</v>
      </c>
      <c r="K763" s="56">
        <f t="shared" si="63"/>
        <v>0</v>
      </c>
    </row>
    <row r="764" spans="1:13" s="1" customFormat="1" ht="12.75">
      <c r="A764" s="1">
        <v>13</v>
      </c>
      <c r="B764" s="1">
        <v>1139</v>
      </c>
      <c r="C764" s="1" t="s">
        <v>738</v>
      </c>
      <c r="D764" s="1" t="s">
        <v>461</v>
      </c>
      <c r="E764" s="1">
        <v>2007</v>
      </c>
      <c r="F764" s="39">
        <f>SUM(E764*1.25)</f>
        <v>2508.75</v>
      </c>
      <c r="G764" s="77">
        <v>0</v>
      </c>
      <c r="I764" s="1" t="s">
        <v>454</v>
      </c>
      <c r="J764" s="1">
        <v>301</v>
      </c>
      <c r="K764" s="56">
        <f t="shared" si="63"/>
        <v>376</v>
      </c>
      <c r="L764" s="1">
        <f>SUM(E764+J764+J765)</f>
        <v>2609</v>
      </c>
      <c r="M764" s="1">
        <v>1636</v>
      </c>
    </row>
    <row r="765" spans="6:11" s="1" customFormat="1" ht="12.75">
      <c r="F765" s="39"/>
      <c r="G765" s="77"/>
      <c r="I765" s="1" t="s">
        <v>590</v>
      </c>
      <c r="J765" s="1">
        <v>301</v>
      </c>
      <c r="K765" s="56">
        <f t="shared" si="63"/>
        <v>0</v>
      </c>
    </row>
    <row r="766" spans="1:13" s="1" customFormat="1" ht="12.75">
      <c r="A766" s="1">
        <v>14</v>
      </c>
      <c r="B766" s="1">
        <v>71012</v>
      </c>
      <c r="C766" s="1" t="s">
        <v>739</v>
      </c>
      <c r="D766" s="1" t="s">
        <v>461</v>
      </c>
      <c r="E766" s="1">
        <v>2007</v>
      </c>
      <c r="F766" s="39">
        <f>SUM(E766*1.25)</f>
        <v>2508.75</v>
      </c>
      <c r="G766" s="77">
        <v>0</v>
      </c>
      <c r="I766" s="1" t="s">
        <v>454</v>
      </c>
      <c r="J766" s="1">
        <v>301</v>
      </c>
      <c r="K766" s="56">
        <f t="shared" si="63"/>
        <v>376</v>
      </c>
      <c r="L766" s="1">
        <f>SUM(E766+J766)</f>
        <v>2308</v>
      </c>
      <c r="M766" s="1">
        <v>1642</v>
      </c>
    </row>
    <row r="767" spans="1:13" s="1" customFormat="1" ht="12.75">
      <c r="A767" s="1">
        <v>15</v>
      </c>
      <c r="B767" s="1">
        <v>71030</v>
      </c>
      <c r="C767" s="1" t="s">
        <v>740</v>
      </c>
      <c r="D767" s="1" t="s">
        <v>461</v>
      </c>
      <c r="E767" s="1">
        <v>2007</v>
      </c>
      <c r="F767" s="39">
        <f>SUM(E767*1.25)</f>
        <v>2508.75</v>
      </c>
      <c r="G767" s="77">
        <v>0</v>
      </c>
      <c r="I767" s="1" t="s">
        <v>454</v>
      </c>
      <c r="J767" s="1">
        <v>301</v>
      </c>
      <c r="K767" s="56">
        <f t="shared" si="63"/>
        <v>376</v>
      </c>
      <c r="L767" s="1">
        <f>SUM(E767+J767+J768)</f>
        <v>2810</v>
      </c>
      <c r="M767" s="1">
        <v>1649</v>
      </c>
    </row>
    <row r="768" spans="6:11" s="1" customFormat="1" ht="12.75">
      <c r="F768" s="39"/>
      <c r="G768" s="77"/>
      <c r="I768" s="1" t="s">
        <v>470</v>
      </c>
      <c r="J768" s="1">
        <v>502</v>
      </c>
      <c r="K768" s="56">
        <f t="shared" si="63"/>
        <v>0</v>
      </c>
    </row>
    <row r="769" spans="1:13" s="1" customFormat="1" ht="12.75">
      <c r="A769" s="1">
        <v>16</v>
      </c>
      <c r="B769" s="1">
        <v>71051</v>
      </c>
      <c r="C769" s="1" t="s">
        <v>741</v>
      </c>
      <c r="D769" s="1" t="s">
        <v>461</v>
      </c>
      <c r="E769" s="1">
        <v>2007</v>
      </c>
      <c r="F769" s="39">
        <f>SUM(E769*1.25)</f>
        <v>2508.75</v>
      </c>
      <c r="G769" s="77">
        <v>0</v>
      </c>
      <c r="I769" s="1" t="s">
        <v>454</v>
      </c>
      <c r="J769" s="1">
        <v>301</v>
      </c>
      <c r="K769" s="56">
        <f t="shared" si="63"/>
        <v>376</v>
      </c>
      <c r="L769" s="1">
        <f>SUM(E769+J769)</f>
        <v>2308</v>
      </c>
      <c r="M769" s="1">
        <v>1642</v>
      </c>
    </row>
    <row r="770" spans="1:13" s="1" customFormat="1" ht="12.75">
      <c r="A770" s="1">
        <v>17</v>
      </c>
      <c r="B770" s="1">
        <v>71165</v>
      </c>
      <c r="C770" s="1" t="s">
        <v>742</v>
      </c>
      <c r="D770" s="1" t="s">
        <v>461</v>
      </c>
      <c r="E770" s="1">
        <v>2007</v>
      </c>
      <c r="F770" s="39">
        <f>SUM(E770*1.25)</f>
        <v>2508.75</v>
      </c>
      <c r="G770" s="77">
        <v>0</v>
      </c>
      <c r="I770" s="1" t="s">
        <v>454</v>
      </c>
      <c r="J770" s="1">
        <v>301</v>
      </c>
      <c r="K770" s="56">
        <f t="shared" si="63"/>
        <v>376</v>
      </c>
      <c r="L770" s="1">
        <f>SUM(E770+J770)</f>
        <v>2308</v>
      </c>
      <c r="M770" s="1">
        <v>1642</v>
      </c>
    </row>
    <row r="771" spans="1:13" s="1" customFormat="1" ht="12.75">
      <c r="A771" s="1">
        <v>18</v>
      </c>
      <c r="B771" s="1">
        <v>71183</v>
      </c>
      <c r="C771" s="1" t="s">
        <v>743</v>
      </c>
      <c r="D771" s="1" t="s">
        <v>461</v>
      </c>
      <c r="E771" s="1">
        <v>2007</v>
      </c>
      <c r="F771" s="39">
        <f>SUM(E771*1.25)</f>
        <v>2508.75</v>
      </c>
      <c r="G771" s="77">
        <v>0</v>
      </c>
      <c r="I771" s="1" t="s">
        <v>454</v>
      </c>
      <c r="J771" s="1">
        <v>301</v>
      </c>
      <c r="K771" s="56">
        <f t="shared" si="63"/>
        <v>376</v>
      </c>
      <c r="L771" s="1">
        <f>SUM(E771+J771+J772)</f>
        <v>2810</v>
      </c>
      <c r="M771" s="1">
        <v>1649</v>
      </c>
    </row>
    <row r="772" spans="6:11" s="1" customFormat="1" ht="12.75">
      <c r="F772" s="39"/>
      <c r="G772" s="77"/>
      <c r="I772" s="1" t="s">
        <v>470</v>
      </c>
      <c r="J772" s="1">
        <v>502</v>
      </c>
      <c r="K772" s="56">
        <f t="shared" si="63"/>
        <v>0</v>
      </c>
    </row>
    <row r="773" spans="1:13" s="1" customFormat="1" ht="12.75">
      <c r="A773" s="1">
        <v>19</v>
      </c>
      <c r="B773" s="1">
        <v>71191</v>
      </c>
      <c r="C773" s="1" t="s">
        <v>744</v>
      </c>
      <c r="D773" s="1" t="s">
        <v>461</v>
      </c>
      <c r="E773" s="1">
        <v>2007</v>
      </c>
      <c r="F773" s="39">
        <f>SUM(E773*1.25)</f>
        <v>2508.75</v>
      </c>
      <c r="G773" s="77">
        <v>0</v>
      </c>
      <c r="I773" s="1" t="s">
        <v>454</v>
      </c>
      <c r="J773" s="1">
        <v>301</v>
      </c>
      <c r="K773" s="56">
        <f t="shared" si="63"/>
        <v>376</v>
      </c>
      <c r="L773" s="1">
        <f>SUM(E773+J773)</f>
        <v>2308</v>
      </c>
      <c r="M773" s="1">
        <v>1642</v>
      </c>
    </row>
    <row r="774" spans="1:13" s="1" customFormat="1" ht="12.75">
      <c r="A774" s="1">
        <v>20</v>
      </c>
      <c r="B774" s="1">
        <v>71226</v>
      </c>
      <c r="C774" s="1" t="s">
        <v>745</v>
      </c>
      <c r="D774" s="1" t="s">
        <v>461</v>
      </c>
      <c r="E774" s="1">
        <v>2007</v>
      </c>
      <c r="F774" s="39">
        <f>SUM(E774*1.25)</f>
        <v>2508.75</v>
      </c>
      <c r="G774" s="77">
        <v>0</v>
      </c>
      <c r="I774" s="1" t="s">
        <v>454</v>
      </c>
      <c r="J774" s="1">
        <v>301</v>
      </c>
      <c r="K774" s="56">
        <f t="shared" si="63"/>
        <v>376</v>
      </c>
      <c r="L774" s="1">
        <f>SUM(E774+J774)</f>
        <v>2308</v>
      </c>
      <c r="M774" s="1">
        <v>1642</v>
      </c>
    </row>
    <row r="775" spans="1:13" s="1" customFormat="1" ht="12.75">
      <c r="A775" s="1">
        <v>21</v>
      </c>
      <c r="B775" s="1">
        <v>71235</v>
      </c>
      <c r="C775" s="1" t="s">
        <v>746</v>
      </c>
      <c r="D775" s="1" t="s">
        <v>461</v>
      </c>
      <c r="E775" s="1">
        <v>2007</v>
      </c>
      <c r="F775" s="39">
        <f>SUM(E775*1.25)</f>
        <v>2508.75</v>
      </c>
      <c r="G775" s="77">
        <v>0</v>
      </c>
      <c r="I775" s="1" t="s">
        <v>454</v>
      </c>
      <c r="J775" s="1">
        <v>301</v>
      </c>
      <c r="K775" s="56">
        <f t="shared" si="63"/>
        <v>376</v>
      </c>
      <c r="L775" s="1">
        <f>SUM(E775+J775+J776)</f>
        <v>2810</v>
      </c>
      <c r="M775" s="1">
        <v>1649</v>
      </c>
    </row>
    <row r="776" spans="6:11" s="1" customFormat="1" ht="12.75">
      <c r="F776" s="39"/>
      <c r="G776" s="77"/>
      <c r="I776" s="1" t="s">
        <v>470</v>
      </c>
      <c r="J776" s="1">
        <v>502</v>
      </c>
      <c r="K776" s="56">
        <f t="shared" si="63"/>
        <v>0</v>
      </c>
    </row>
    <row r="777" spans="1:13" s="1" customFormat="1" ht="12.75">
      <c r="A777" s="1">
        <v>22</v>
      </c>
      <c r="B777" s="1">
        <v>71341</v>
      </c>
      <c r="C777" s="1" t="s">
        <v>747</v>
      </c>
      <c r="D777" s="1" t="s">
        <v>461</v>
      </c>
      <c r="E777" s="1">
        <v>2007</v>
      </c>
      <c r="F777" s="39">
        <f>SUM(E777*1.25)</f>
        <v>2508.75</v>
      </c>
      <c r="G777" s="77">
        <v>0</v>
      </c>
      <c r="I777" s="1" t="s">
        <v>454</v>
      </c>
      <c r="J777" s="1">
        <v>301</v>
      </c>
      <c r="K777" s="56">
        <f t="shared" si="63"/>
        <v>376</v>
      </c>
      <c r="L777" s="1">
        <f>SUM(E777+J777+J778)</f>
        <v>2810</v>
      </c>
      <c r="M777" s="1">
        <v>1649</v>
      </c>
    </row>
    <row r="778" spans="6:11" s="1" customFormat="1" ht="12.75">
      <c r="F778" s="39"/>
      <c r="G778" s="77"/>
      <c r="I778" s="1" t="s">
        <v>470</v>
      </c>
      <c r="J778" s="1">
        <v>502</v>
      </c>
      <c r="K778" s="56">
        <f t="shared" si="63"/>
        <v>0</v>
      </c>
    </row>
    <row r="779" spans="1:13" s="1" customFormat="1" ht="12.75">
      <c r="A779" s="1">
        <v>23</v>
      </c>
      <c r="B779" s="1">
        <v>71349</v>
      </c>
      <c r="C779" s="1" t="s">
        <v>748</v>
      </c>
      <c r="D779" s="1" t="s">
        <v>461</v>
      </c>
      <c r="E779" s="1">
        <v>2007</v>
      </c>
      <c r="F779" s="39">
        <f>SUM(E779*1.25)</f>
        <v>2508.75</v>
      </c>
      <c r="G779" s="77">
        <v>0</v>
      </c>
      <c r="I779" s="1" t="s">
        <v>454</v>
      </c>
      <c r="J779" s="1">
        <v>301</v>
      </c>
      <c r="K779" s="56">
        <f t="shared" si="63"/>
        <v>376</v>
      </c>
      <c r="L779" s="1">
        <f>SUM(E779+J779+J780)</f>
        <v>2810</v>
      </c>
      <c r="M779" s="1">
        <v>1649</v>
      </c>
    </row>
    <row r="780" spans="6:11" s="1" customFormat="1" ht="12.75">
      <c r="F780" s="39"/>
      <c r="G780" s="77"/>
      <c r="I780" s="1" t="s">
        <v>470</v>
      </c>
      <c r="J780" s="1">
        <v>502</v>
      </c>
      <c r="K780" s="56">
        <f t="shared" si="63"/>
        <v>0</v>
      </c>
    </row>
    <row r="781" spans="1:13" s="1" customFormat="1" ht="12.75">
      <c r="A781" s="1">
        <v>24</v>
      </c>
      <c r="B781" s="1">
        <v>71352</v>
      </c>
      <c r="C781" s="1" t="s">
        <v>749</v>
      </c>
      <c r="D781" s="1" t="s">
        <v>461</v>
      </c>
      <c r="E781" s="1">
        <v>2007</v>
      </c>
      <c r="F781" s="39">
        <f>SUM(E781*1.25)</f>
        <v>2508.75</v>
      </c>
      <c r="G781" s="77">
        <v>0</v>
      </c>
      <c r="I781" s="1" t="s">
        <v>454</v>
      </c>
      <c r="J781" s="1">
        <v>301</v>
      </c>
      <c r="K781" s="56">
        <f t="shared" si="63"/>
        <v>376</v>
      </c>
      <c r="L781" s="1">
        <f>SUM(E781+J781+J782)</f>
        <v>2810</v>
      </c>
      <c r="M781" s="1">
        <v>1649</v>
      </c>
    </row>
    <row r="782" spans="6:11" s="1" customFormat="1" ht="12.75">
      <c r="F782" s="39"/>
      <c r="G782" s="77"/>
      <c r="I782" s="1" t="s">
        <v>470</v>
      </c>
      <c r="J782" s="1">
        <v>502</v>
      </c>
      <c r="K782" s="56">
        <f t="shared" si="63"/>
        <v>0</v>
      </c>
    </row>
    <row r="783" spans="1:13" s="1" customFormat="1" ht="12.75">
      <c r="A783" s="1">
        <v>25</v>
      </c>
      <c r="B783" s="1">
        <v>71015</v>
      </c>
      <c r="C783" s="1" t="s">
        <v>750</v>
      </c>
      <c r="D783" s="1" t="s">
        <v>650</v>
      </c>
      <c r="E783" s="1">
        <v>1935</v>
      </c>
      <c r="F783" s="39">
        <f>SUM(E783*1.25)</f>
        <v>2418.75</v>
      </c>
      <c r="G783" s="77">
        <v>0</v>
      </c>
      <c r="I783" s="1" t="s">
        <v>454</v>
      </c>
      <c r="J783" s="1">
        <v>290</v>
      </c>
      <c r="K783" s="56">
        <f t="shared" si="63"/>
        <v>363</v>
      </c>
      <c r="L783" s="1">
        <f>SUM(E783+J783)</f>
        <v>2225</v>
      </c>
      <c r="M783" s="1">
        <v>1595</v>
      </c>
    </row>
    <row r="784" spans="1:13" s="1" customFormat="1" ht="12.75">
      <c r="A784" s="1">
        <v>26</v>
      </c>
      <c r="B784" s="1">
        <v>71023</v>
      </c>
      <c r="C784" s="1" t="s">
        <v>751</v>
      </c>
      <c r="D784" s="1" t="s">
        <v>463</v>
      </c>
      <c r="E784" s="1">
        <v>1916</v>
      </c>
      <c r="F784" s="39">
        <f>SUM(E784*1.25)</f>
        <v>2395</v>
      </c>
      <c r="G784" s="77">
        <v>0</v>
      </c>
      <c r="I784" s="1" t="s">
        <v>454</v>
      </c>
      <c r="J784" s="1">
        <v>287</v>
      </c>
      <c r="K784" s="56">
        <f t="shared" si="63"/>
        <v>359</v>
      </c>
      <c r="L784" s="1">
        <f>SUM(E784+J784)</f>
        <v>2203</v>
      </c>
      <c r="M784" s="1">
        <v>1583</v>
      </c>
    </row>
    <row r="785" spans="1:13" s="1" customFormat="1" ht="12.75">
      <c r="A785" s="1">
        <v>27</v>
      </c>
      <c r="B785" s="1">
        <v>71176</v>
      </c>
      <c r="C785" s="1" t="s">
        <v>752</v>
      </c>
      <c r="D785" s="1" t="s">
        <v>491</v>
      </c>
      <c r="E785" s="1">
        <v>1818</v>
      </c>
      <c r="F785" s="39">
        <f>SUM(E785*1.25)</f>
        <v>2272.5</v>
      </c>
      <c r="G785" s="77">
        <v>0</v>
      </c>
      <c r="I785" s="1" t="s">
        <v>454</v>
      </c>
      <c r="J785" s="1">
        <v>273</v>
      </c>
      <c r="K785" s="56">
        <f t="shared" si="63"/>
        <v>341</v>
      </c>
      <c r="L785" s="1">
        <f>SUM(E785+J785)</f>
        <v>2091</v>
      </c>
      <c r="M785" s="1">
        <v>1517</v>
      </c>
    </row>
    <row r="786" spans="1:13" s="1" customFormat="1" ht="12.75">
      <c r="A786" s="1">
        <v>28</v>
      </c>
      <c r="B786" s="1">
        <v>71253</v>
      </c>
      <c r="C786" s="1" t="s">
        <v>753</v>
      </c>
      <c r="D786" s="1" t="s">
        <v>491</v>
      </c>
      <c r="E786" s="1">
        <v>1798</v>
      </c>
      <c r="F786" s="39">
        <f>SUM(E786*1.25)</f>
        <v>2247.5</v>
      </c>
      <c r="G786" s="77">
        <v>0</v>
      </c>
      <c r="I786" s="1" t="s">
        <v>454</v>
      </c>
      <c r="J786" s="1">
        <v>270</v>
      </c>
      <c r="K786" s="56">
        <f t="shared" si="63"/>
        <v>337</v>
      </c>
      <c r="L786" s="1">
        <f>SUM(E786+J786+J787)</f>
        <v>2518</v>
      </c>
      <c r="M786" s="1">
        <v>1482</v>
      </c>
    </row>
    <row r="787" spans="6:11" s="1" customFormat="1" ht="12.75">
      <c r="F787" s="39"/>
      <c r="G787" s="77"/>
      <c r="I787" s="1" t="s">
        <v>470</v>
      </c>
      <c r="J787" s="1">
        <v>450</v>
      </c>
      <c r="K787" s="56">
        <f t="shared" si="63"/>
        <v>0</v>
      </c>
    </row>
    <row r="788" spans="1:13" s="1" customFormat="1" ht="12.75">
      <c r="A788" s="1">
        <v>29</v>
      </c>
      <c r="B788" s="1">
        <v>71345</v>
      </c>
      <c r="C788" s="1" t="s">
        <v>754</v>
      </c>
      <c r="D788" s="1" t="s">
        <v>465</v>
      </c>
      <c r="E788" s="1">
        <v>1834</v>
      </c>
      <c r="F788" s="39">
        <f>SUM(E788*1.25)</f>
        <v>2292.5</v>
      </c>
      <c r="G788" s="77">
        <v>0</v>
      </c>
      <c r="I788" s="1" t="s">
        <v>454</v>
      </c>
      <c r="J788" s="1">
        <v>275</v>
      </c>
      <c r="K788" s="56">
        <f t="shared" si="63"/>
        <v>344</v>
      </c>
      <c r="L788" s="1">
        <f>SUM(E788+J788+J789)</f>
        <v>2568</v>
      </c>
      <c r="M788" s="1">
        <v>1839</v>
      </c>
    </row>
    <row r="789" spans="6:11" s="1" customFormat="1" ht="12.75">
      <c r="F789" s="39"/>
      <c r="G789" s="77"/>
      <c r="I789" s="1" t="s">
        <v>470</v>
      </c>
      <c r="J789" s="1">
        <v>459</v>
      </c>
      <c r="K789" s="56">
        <f t="shared" si="63"/>
        <v>0</v>
      </c>
    </row>
    <row r="790" spans="1:13" s="1" customFormat="1" ht="12.75">
      <c r="A790" s="1">
        <v>30</v>
      </c>
      <c r="B790" s="1">
        <v>77510</v>
      </c>
      <c r="C790" s="1" t="s">
        <v>414</v>
      </c>
      <c r="D790" s="1" t="s">
        <v>523</v>
      </c>
      <c r="E790" s="1">
        <v>1790</v>
      </c>
      <c r="F790" s="39">
        <f>SUM(E790*1.25)</f>
        <v>2237.5</v>
      </c>
      <c r="G790" s="77">
        <v>0</v>
      </c>
      <c r="I790" s="1" t="s">
        <v>454</v>
      </c>
      <c r="J790" s="1">
        <v>269</v>
      </c>
      <c r="K790" s="56">
        <f t="shared" si="63"/>
        <v>336</v>
      </c>
      <c r="L790" s="1">
        <f>SUM(E790+J790+J791)</f>
        <v>2507</v>
      </c>
      <c r="M790" s="1">
        <v>1795</v>
      </c>
    </row>
    <row r="791" spans="6:11" s="1" customFormat="1" ht="12.75">
      <c r="F791" s="39"/>
      <c r="G791" s="77"/>
      <c r="I791" s="1" t="s">
        <v>470</v>
      </c>
      <c r="J791" s="1">
        <v>448</v>
      </c>
      <c r="K791" s="56">
        <f t="shared" si="63"/>
        <v>0</v>
      </c>
    </row>
    <row r="792" spans="1:13" s="1" customFormat="1" ht="12.75">
      <c r="A792" s="1">
        <v>31</v>
      </c>
      <c r="B792" s="1">
        <v>71251</v>
      </c>
      <c r="C792" s="1" t="s">
        <v>755</v>
      </c>
      <c r="D792" s="1" t="s">
        <v>628</v>
      </c>
      <c r="E792" s="1">
        <v>1762</v>
      </c>
      <c r="F792" s="39">
        <f>SUM(E792*1.25)</f>
        <v>2202.5</v>
      </c>
      <c r="G792" s="77">
        <v>0</v>
      </c>
      <c r="I792" s="1" t="s">
        <v>454</v>
      </c>
      <c r="J792" s="1">
        <v>264</v>
      </c>
      <c r="K792" s="56">
        <f t="shared" si="63"/>
        <v>330</v>
      </c>
      <c r="L792" s="1">
        <f>SUM(E792+J792+J793)</f>
        <v>2467</v>
      </c>
      <c r="M792" s="1">
        <v>1782</v>
      </c>
    </row>
    <row r="793" spans="6:11" s="1" customFormat="1" ht="12.75">
      <c r="F793" s="39"/>
      <c r="G793" s="77"/>
      <c r="I793" s="1" t="s">
        <v>470</v>
      </c>
      <c r="J793" s="1">
        <v>441</v>
      </c>
      <c r="K793" s="56">
        <f t="shared" si="63"/>
        <v>0</v>
      </c>
    </row>
    <row r="794" spans="1:13" s="1" customFormat="1" ht="12.75">
      <c r="A794" s="1">
        <v>32</v>
      </c>
      <c r="B794" s="1">
        <v>71250</v>
      </c>
      <c r="C794" s="1" t="s">
        <v>756</v>
      </c>
      <c r="D794" s="1" t="s">
        <v>757</v>
      </c>
      <c r="E794" s="1">
        <v>1727</v>
      </c>
      <c r="F794" s="39">
        <f>SUM(E794*1.25)</f>
        <v>2158.75</v>
      </c>
      <c r="G794" s="77">
        <v>0</v>
      </c>
      <c r="I794" s="1" t="s">
        <v>454</v>
      </c>
      <c r="J794" s="1">
        <v>259</v>
      </c>
      <c r="K794" s="56">
        <f t="shared" si="63"/>
        <v>324</v>
      </c>
      <c r="L794" s="1">
        <f>SUM(E794+J794)</f>
        <v>1986</v>
      </c>
      <c r="M794" s="1">
        <v>1439</v>
      </c>
    </row>
    <row r="795" spans="1:13" s="1" customFormat="1" ht="12.75">
      <c r="A795" s="1">
        <v>33</v>
      </c>
      <c r="B795" s="1">
        <v>71375</v>
      </c>
      <c r="C795" s="1" t="s">
        <v>758</v>
      </c>
      <c r="D795" s="1" t="s">
        <v>661</v>
      </c>
      <c r="E795" s="1">
        <v>1820</v>
      </c>
      <c r="F795" s="39">
        <f>SUM(E795*1.25)</f>
        <v>2275</v>
      </c>
      <c r="G795" s="77">
        <v>0</v>
      </c>
      <c r="I795" s="1" t="s">
        <v>454</v>
      </c>
      <c r="J795" s="1">
        <v>273</v>
      </c>
      <c r="K795" s="56">
        <f t="shared" si="63"/>
        <v>341</v>
      </c>
      <c r="L795" s="1">
        <f>SUM(E795+J795+J796)</f>
        <v>2548</v>
      </c>
      <c r="M795" s="1">
        <v>1836</v>
      </c>
    </row>
    <row r="796" spans="6:11" s="1" customFormat="1" ht="12.75">
      <c r="F796" s="39"/>
      <c r="G796" s="77"/>
      <c r="I796" s="1" t="s">
        <v>470</v>
      </c>
      <c r="J796" s="1">
        <v>455</v>
      </c>
      <c r="K796" s="56">
        <f t="shared" si="63"/>
        <v>0</v>
      </c>
    </row>
    <row r="797" spans="5:6" ht="12.75">
      <c r="E797" s="36">
        <f>SUM(E746:E796)</f>
        <v>64321</v>
      </c>
      <c r="F797" s="63">
        <f>SUM(F746:F796)</f>
        <v>80401.25</v>
      </c>
    </row>
    <row r="799" spans="9:13" ht="12.75">
      <c r="I799" s="152" t="s">
        <v>854</v>
      </c>
      <c r="J799" s="152"/>
      <c r="K799" s="152"/>
      <c r="L799" s="152"/>
      <c r="M799" s="152"/>
    </row>
    <row r="800" spans="9:13" ht="12.75">
      <c r="I800" s="152" t="s">
        <v>855</v>
      </c>
      <c r="J800" s="152"/>
      <c r="K800" s="152"/>
      <c r="L800" s="152"/>
      <c r="M800" s="152"/>
    </row>
    <row r="801" spans="9:12" ht="12.75">
      <c r="I801" s="152" t="s">
        <v>856</v>
      </c>
      <c r="J801" s="152"/>
      <c r="K801" s="152"/>
      <c r="L801" s="152"/>
    </row>
    <row r="803" spans="9:12" ht="12.75">
      <c r="I803" s="152" t="s">
        <v>857</v>
      </c>
      <c r="J803" s="152"/>
      <c r="K803" s="152"/>
      <c r="L803" s="152"/>
    </row>
    <row r="804" spans="9:12" ht="12.75">
      <c r="I804" s="152" t="s">
        <v>855</v>
      </c>
      <c r="J804" s="152"/>
      <c r="K804" s="152"/>
      <c r="L804" s="152"/>
    </row>
    <row r="805" spans="9:11" ht="12.75">
      <c r="I805" s="152" t="s">
        <v>858</v>
      </c>
      <c r="J805" s="152"/>
      <c r="K805" s="33"/>
    </row>
  </sheetData>
  <sheetProtection/>
  <mergeCells count="308">
    <mergeCell ref="I723:I724"/>
    <mergeCell ref="I805:J805"/>
    <mergeCell ref="I799:M799"/>
    <mergeCell ref="I800:M800"/>
    <mergeCell ref="I801:L801"/>
    <mergeCell ref="I803:L803"/>
    <mergeCell ref="I804:L804"/>
    <mergeCell ref="J744:J745"/>
    <mergeCell ref="L744:L745"/>
    <mergeCell ref="M744:M745"/>
    <mergeCell ref="A155:I155"/>
    <mergeCell ref="A163:I163"/>
    <mergeCell ref="A243:I243"/>
    <mergeCell ref="A3:I3"/>
    <mergeCell ref="A5:A6"/>
    <mergeCell ref="A220:I220"/>
    <mergeCell ref="A223:I223"/>
    <mergeCell ref="A233:I233"/>
    <mergeCell ref="A236:I236"/>
    <mergeCell ref="A194:I194"/>
    <mergeCell ref="A210:I210"/>
    <mergeCell ref="A172:I172"/>
    <mergeCell ref="A177:I177"/>
    <mergeCell ref="A183:I183"/>
    <mergeCell ref="A191:I191"/>
    <mergeCell ref="A200:I200"/>
    <mergeCell ref="A207:I207"/>
    <mergeCell ref="A169:I169"/>
    <mergeCell ref="A106:I106"/>
    <mergeCell ref="A111:I111"/>
    <mergeCell ref="A115:I115"/>
    <mergeCell ref="A122:I122"/>
    <mergeCell ref="A126:I126"/>
    <mergeCell ref="A134:I134"/>
    <mergeCell ref="A137:I137"/>
    <mergeCell ref="A145:I145"/>
    <mergeCell ref="A152:I152"/>
    <mergeCell ref="A62:H62"/>
    <mergeCell ref="A66:H66"/>
    <mergeCell ref="A76:H76"/>
    <mergeCell ref="A103:I103"/>
    <mergeCell ref="A79:I79"/>
    <mergeCell ref="A82:I82"/>
    <mergeCell ref="A88:I88"/>
    <mergeCell ref="A99:I99"/>
    <mergeCell ref="A24:I24"/>
    <mergeCell ref="A35:I35"/>
    <mergeCell ref="A43:H43"/>
    <mergeCell ref="A46:H46"/>
    <mergeCell ref="L11:L12"/>
    <mergeCell ref="M11:M12"/>
    <mergeCell ref="A15:I15"/>
    <mergeCell ref="A19:I19"/>
    <mergeCell ref="C11:C12"/>
    <mergeCell ref="E11:E12"/>
    <mergeCell ref="I11:I12"/>
    <mergeCell ref="J11:J12"/>
    <mergeCell ref="L5:L6"/>
    <mergeCell ref="A4:I4"/>
    <mergeCell ref="M5:M6"/>
    <mergeCell ref="A10:M10"/>
    <mergeCell ref="E5:E6"/>
    <mergeCell ref="C5:C6"/>
    <mergeCell ref="J5:J6"/>
    <mergeCell ref="I5:I6"/>
    <mergeCell ref="F5:F6"/>
    <mergeCell ref="K5:K6"/>
    <mergeCell ref="A247:J247"/>
    <mergeCell ref="A248:M248"/>
    <mergeCell ref="A249:A250"/>
    <mergeCell ref="C249:C250"/>
    <mergeCell ref="E249:E250"/>
    <mergeCell ref="I249:I250"/>
    <mergeCell ref="J249:J250"/>
    <mergeCell ref="L249:L250"/>
    <mergeCell ref="M249:M250"/>
    <mergeCell ref="J258:J259"/>
    <mergeCell ref="L258:L259"/>
    <mergeCell ref="M258:M259"/>
    <mergeCell ref="A267:M267"/>
    <mergeCell ref="A258:A259"/>
    <mergeCell ref="C258:C259"/>
    <mergeCell ref="E258:E259"/>
    <mergeCell ref="I258:I259"/>
    <mergeCell ref="A270:M270"/>
    <mergeCell ref="A271:I271"/>
    <mergeCell ref="A272:A273"/>
    <mergeCell ref="C272:C273"/>
    <mergeCell ref="E272:E273"/>
    <mergeCell ref="I272:I273"/>
    <mergeCell ref="J272:J273"/>
    <mergeCell ref="L272:L273"/>
    <mergeCell ref="M272:M273"/>
    <mergeCell ref="A288:I288"/>
    <mergeCell ref="A294:I294"/>
    <mergeCell ref="A297:M297"/>
    <mergeCell ref="J298:J299"/>
    <mergeCell ref="L298:L299"/>
    <mergeCell ref="M298:M299"/>
    <mergeCell ref="A298:A299"/>
    <mergeCell ref="C298:C299"/>
    <mergeCell ref="E298:E299"/>
    <mergeCell ref="I298:I299"/>
    <mergeCell ref="A309:I309"/>
    <mergeCell ref="A305:A306"/>
    <mergeCell ref="C305:C306"/>
    <mergeCell ref="E305:E306"/>
    <mergeCell ref="I305:I306"/>
    <mergeCell ref="J305:J306"/>
    <mergeCell ref="L305:L306"/>
    <mergeCell ref="M305:M306"/>
    <mergeCell ref="A304:L304"/>
    <mergeCell ref="A313:I313"/>
    <mergeCell ref="A316:I316"/>
    <mergeCell ref="A319:M319"/>
    <mergeCell ref="A320:A321"/>
    <mergeCell ref="C320:C321"/>
    <mergeCell ref="E320:E321"/>
    <mergeCell ref="I320:I321"/>
    <mergeCell ref="J320:J321"/>
    <mergeCell ref="L320:L321"/>
    <mergeCell ref="M320:M321"/>
    <mergeCell ref="A325:M325"/>
    <mergeCell ref="A326:A327"/>
    <mergeCell ref="C326:C327"/>
    <mergeCell ref="E326:E327"/>
    <mergeCell ref="I326:I327"/>
    <mergeCell ref="J326:J327"/>
    <mergeCell ref="L326:L327"/>
    <mergeCell ref="M326:M327"/>
    <mergeCell ref="A331:M331"/>
    <mergeCell ref="A332:A333"/>
    <mergeCell ref="C332:C333"/>
    <mergeCell ref="E332:E333"/>
    <mergeCell ref="I332:I333"/>
    <mergeCell ref="J332:J333"/>
    <mergeCell ref="L332:L333"/>
    <mergeCell ref="M332:M333"/>
    <mergeCell ref="A337:M337"/>
    <mergeCell ref="A338:A339"/>
    <mergeCell ref="C338:C339"/>
    <mergeCell ref="E338:E339"/>
    <mergeCell ref="I338:I339"/>
    <mergeCell ref="J338:J339"/>
    <mergeCell ref="L338:L339"/>
    <mergeCell ref="M338:M339"/>
    <mergeCell ref="A345:M345"/>
    <mergeCell ref="A346:A347"/>
    <mergeCell ref="C346:C347"/>
    <mergeCell ref="E346:E347"/>
    <mergeCell ref="I346:I347"/>
    <mergeCell ref="J346:J347"/>
    <mergeCell ref="L346:L347"/>
    <mergeCell ref="M346:M347"/>
    <mergeCell ref="A354:J354"/>
    <mergeCell ref="A356:A357"/>
    <mergeCell ref="C356:C357"/>
    <mergeCell ref="E356:E357"/>
    <mergeCell ref="I356:I357"/>
    <mergeCell ref="J356:J357"/>
    <mergeCell ref="L356:L357"/>
    <mergeCell ref="M356:M357"/>
    <mergeCell ref="A364:J364"/>
    <mergeCell ref="A365:I365"/>
    <mergeCell ref="J366:J367"/>
    <mergeCell ref="L366:L367"/>
    <mergeCell ref="M366:M367"/>
    <mergeCell ref="A377:I377"/>
    <mergeCell ref="A366:A367"/>
    <mergeCell ref="C366:C367"/>
    <mergeCell ref="E366:E367"/>
    <mergeCell ref="I366:I367"/>
    <mergeCell ref="J378:J379"/>
    <mergeCell ref="L378:L379"/>
    <mergeCell ref="M378:M379"/>
    <mergeCell ref="A383:M383"/>
    <mergeCell ref="A378:A379"/>
    <mergeCell ref="C378:C379"/>
    <mergeCell ref="E378:E379"/>
    <mergeCell ref="I378:I379"/>
    <mergeCell ref="M384:M385"/>
    <mergeCell ref="A390:M390"/>
    <mergeCell ref="A384:A385"/>
    <mergeCell ref="C384:C385"/>
    <mergeCell ref="E384:E385"/>
    <mergeCell ref="I384:I385"/>
    <mergeCell ref="J384:J385"/>
    <mergeCell ref="L384:L385"/>
    <mergeCell ref="A393:M393"/>
    <mergeCell ref="A398:M398"/>
    <mergeCell ref="A402:M402"/>
    <mergeCell ref="A424:M424"/>
    <mergeCell ref="L410:L411"/>
    <mergeCell ref="M410:M411"/>
    <mergeCell ref="A420:I420"/>
    <mergeCell ref="A408:M408"/>
    <mergeCell ref="A409:I409"/>
    <mergeCell ref="A410:A411"/>
    <mergeCell ref="A427:L427"/>
    <mergeCell ref="A428:M428"/>
    <mergeCell ref="A429:A430"/>
    <mergeCell ref="C429:C430"/>
    <mergeCell ref="E429:E430"/>
    <mergeCell ref="I429:I430"/>
    <mergeCell ref="J429:J430"/>
    <mergeCell ref="L429:L430"/>
    <mergeCell ref="M429:M430"/>
    <mergeCell ref="A437:M437"/>
    <mergeCell ref="A438:A439"/>
    <mergeCell ref="C438:C439"/>
    <mergeCell ref="E438:E439"/>
    <mergeCell ref="I438:I439"/>
    <mergeCell ref="J438:J439"/>
    <mergeCell ref="L438:L439"/>
    <mergeCell ref="M438:M439"/>
    <mergeCell ref="A451:I451"/>
    <mergeCell ref="A452:A453"/>
    <mergeCell ref="C452:C453"/>
    <mergeCell ref="E452:E453"/>
    <mergeCell ref="I452:I453"/>
    <mergeCell ref="L487:L488"/>
    <mergeCell ref="J487:J488"/>
    <mergeCell ref="I494:I495"/>
    <mergeCell ref="A498:I498"/>
    <mergeCell ref="A487:A488"/>
    <mergeCell ref="A494:A495"/>
    <mergeCell ref="C494:C495"/>
    <mergeCell ref="E494:E495"/>
    <mergeCell ref="C487:C488"/>
    <mergeCell ref="E487:E488"/>
    <mergeCell ref="A465:A466"/>
    <mergeCell ref="C465:C466"/>
    <mergeCell ref="E465:E466"/>
    <mergeCell ref="I465:I466"/>
    <mergeCell ref="I508:I509"/>
    <mergeCell ref="A492:M492"/>
    <mergeCell ref="A506:L506"/>
    <mergeCell ref="J494:J495"/>
    <mergeCell ref="L494:L495"/>
    <mergeCell ref="M494:M495"/>
    <mergeCell ref="M508:M509"/>
    <mergeCell ref="A501:I501"/>
    <mergeCell ref="A508:A509"/>
    <mergeCell ref="A493:H493"/>
    <mergeCell ref="B486:M486"/>
    <mergeCell ref="M487:M488"/>
    <mergeCell ref="L452:L453"/>
    <mergeCell ref="M452:M453"/>
    <mergeCell ref="J452:J453"/>
    <mergeCell ref="B464:M464"/>
    <mergeCell ref="J465:J466"/>
    <mergeCell ref="L465:L466"/>
    <mergeCell ref="M465:M466"/>
    <mergeCell ref="I487:I488"/>
    <mergeCell ref="C410:C411"/>
    <mergeCell ref="E410:E411"/>
    <mergeCell ref="I410:I411"/>
    <mergeCell ref="J410:J411"/>
    <mergeCell ref="L508:L509"/>
    <mergeCell ref="A529:J529"/>
    <mergeCell ref="A524:A525"/>
    <mergeCell ref="C524:C525"/>
    <mergeCell ref="E524:E525"/>
    <mergeCell ref="I524:I525"/>
    <mergeCell ref="J508:J509"/>
    <mergeCell ref="A523:M523"/>
    <mergeCell ref="C508:C509"/>
    <mergeCell ref="E508:E509"/>
    <mergeCell ref="L609:L610"/>
    <mergeCell ref="J524:J525"/>
    <mergeCell ref="M563:M564"/>
    <mergeCell ref="A563:A564"/>
    <mergeCell ref="E563:E564"/>
    <mergeCell ref="I563:I564"/>
    <mergeCell ref="J563:J564"/>
    <mergeCell ref="L524:L525"/>
    <mergeCell ref="J530:J531"/>
    <mergeCell ref="L530:L531"/>
    <mergeCell ref="A743:M743"/>
    <mergeCell ref="M524:M525"/>
    <mergeCell ref="M530:M531"/>
    <mergeCell ref="A530:A531"/>
    <mergeCell ref="C530:C531"/>
    <mergeCell ref="E530:E531"/>
    <mergeCell ref="L723:L724"/>
    <mergeCell ref="I530:I531"/>
    <mergeCell ref="L598:L599"/>
    <mergeCell ref="M598:M599"/>
    <mergeCell ref="A744:A745"/>
    <mergeCell ref="C744:C745"/>
    <mergeCell ref="E744:E745"/>
    <mergeCell ref="A609:A610"/>
    <mergeCell ref="A722:J722"/>
    <mergeCell ref="A723:A724"/>
    <mergeCell ref="C723:C724"/>
    <mergeCell ref="J723:J724"/>
    <mergeCell ref="I744:I745"/>
    <mergeCell ref="J609:J610"/>
    <mergeCell ref="M723:M724"/>
    <mergeCell ref="A561:L561"/>
    <mergeCell ref="L563:L564"/>
    <mergeCell ref="M609:M610"/>
    <mergeCell ref="E723:E724"/>
    <mergeCell ref="C609:C610"/>
    <mergeCell ref="E609:E610"/>
    <mergeCell ref="I609:I610"/>
    <mergeCell ref="C563:C564"/>
    <mergeCell ref="A597:M597"/>
  </mergeCells>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9:L26"/>
  <sheetViews>
    <sheetView zoomScalePageLayoutView="0" workbookViewId="0" topLeftCell="A7">
      <selection activeCell="A9" sqref="A9:J28"/>
    </sheetView>
  </sheetViews>
  <sheetFormatPr defaultColWidth="9.140625" defaultRowHeight="12.75"/>
  <cols>
    <col min="4" max="4" width="10.140625" style="0" bestFit="1" customWidth="1"/>
  </cols>
  <sheetData>
    <row r="9" spans="4:9" ht="12.75">
      <c r="D9">
        <v>0</v>
      </c>
      <c r="E9">
        <v>1</v>
      </c>
      <c r="F9">
        <v>2</v>
      </c>
      <c r="G9">
        <v>3</v>
      </c>
      <c r="H9">
        <v>4</v>
      </c>
      <c r="I9">
        <v>5</v>
      </c>
    </row>
    <row r="11" spans="1:12" ht="12.75">
      <c r="A11" s="33" t="s">
        <v>200</v>
      </c>
      <c r="B11" t="s">
        <v>859</v>
      </c>
      <c r="C11" s="49">
        <v>2429</v>
      </c>
      <c r="D11">
        <v>3521</v>
      </c>
      <c r="E11" s="48">
        <f>SUM(D11+D11*7.5/100)</f>
        <v>3785.075</v>
      </c>
      <c r="F11" s="48">
        <f aca="true" t="shared" si="0" ref="F11:G14">SUM(E11+E11*5/100)</f>
        <v>3974.3287499999997</v>
      </c>
      <c r="G11" s="48">
        <f t="shared" si="0"/>
        <v>4173.0451875</v>
      </c>
      <c r="H11" s="48">
        <f aca="true" t="shared" si="1" ref="H11:I14">SUM(G11+G11*2.5/100)</f>
        <v>4277.3713171875</v>
      </c>
      <c r="I11" s="55">
        <f t="shared" si="1"/>
        <v>4384.305600117187</v>
      </c>
      <c r="L11" s="49"/>
    </row>
    <row r="12" spans="1:9" ht="12.75">
      <c r="A12" s="33" t="s">
        <v>200</v>
      </c>
      <c r="B12" t="s">
        <v>860</v>
      </c>
      <c r="C12" s="49">
        <v>1701</v>
      </c>
      <c r="D12">
        <v>2466</v>
      </c>
      <c r="E12" s="48">
        <f>SUM(D12+D12*7.5/100)</f>
        <v>2650.95</v>
      </c>
      <c r="F12" s="48">
        <f t="shared" si="0"/>
        <v>2783.4975</v>
      </c>
      <c r="G12" s="48">
        <f t="shared" si="0"/>
        <v>2922.672375</v>
      </c>
      <c r="H12" s="48">
        <f t="shared" si="1"/>
        <v>2995.739184375</v>
      </c>
      <c r="I12" s="48">
        <f t="shared" si="1"/>
        <v>3070.632663984375</v>
      </c>
    </row>
    <row r="13" spans="1:9" ht="12.75">
      <c r="A13" s="33" t="s">
        <v>200</v>
      </c>
      <c r="B13" t="s">
        <v>861</v>
      </c>
      <c r="C13" s="49">
        <v>1490</v>
      </c>
      <c r="D13">
        <v>2160</v>
      </c>
      <c r="E13">
        <f>SUM(D13+D13*7.5/100)</f>
        <v>2322</v>
      </c>
      <c r="F13" s="88">
        <f t="shared" si="0"/>
        <v>2438.1</v>
      </c>
      <c r="G13" s="88">
        <f t="shared" si="0"/>
        <v>2560.005</v>
      </c>
      <c r="H13" s="88">
        <f t="shared" si="1"/>
        <v>2624.005125</v>
      </c>
      <c r="I13" s="88">
        <f t="shared" si="1"/>
        <v>2689.605253125</v>
      </c>
    </row>
    <row r="14" spans="1:9" ht="12.75">
      <c r="A14" s="33" t="s">
        <v>200</v>
      </c>
      <c r="B14" t="s">
        <v>862</v>
      </c>
      <c r="C14" s="49">
        <v>1216</v>
      </c>
      <c r="D14">
        <v>1763</v>
      </c>
      <c r="E14" s="88">
        <f>SUM(D14+D14*7.5/100)</f>
        <v>1895.225</v>
      </c>
      <c r="F14" s="88">
        <f t="shared" si="0"/>
        <v>1989.98625</v>
      </c>
      <c r="G14" s="88">
        <f t="shared" si="0"/>
        <v>2089.4855625</v>
      </c>
      <c r="H14" s="88">
        <f t="shared" si="1"/>
        <v>2141.7227015625</v>
      </c>
      <c r="I14" s="88">
        <f t="shared" si="1"/>
        <v>2195.2657691015625</v>
      </c>
    </row>
    <row r="16" spans="2:9" ht="12.75">
      <c r="B16" s="50" t="s">
        <v>863</v>
      </c>
      <c r="C16" s="49"/>
      <c r="D16" s="50">
        <v>2160</v>
      </c>
      <c r="E16" s="50">
        <v>2322</v>
      </c>
      <c r="F16" s="53">
        <v>2438</v>
      </c>
      <c r="G16" s="51">
        <f>SUM(F16+F16*5/100)</f>
        <v>2559.9</v>
      </c>
      <c r="H16" s="51">
        <f>SUM(G16+G16*2.5/100)</f>
        <v>2623.8975</v>
      </c>
      <c r="I16" s="51">
        <f>SUM(H16+H16*2.5/100)</f>
        <v>2689.4949375</v>
      </c>
    </row>
    <row r="17" spans="2:9" ht="12.75">
      <c r="B17" s="50" t="s">
        <v>864</v>
      </c>
      <c r="D17" s="50">
        <v>1763</v>
      </c>
      <c r="E17" s="50">
        <v>1895</v>
      </c>
      <c r="F17" s="50">
        <v>1990</v>
      </c>
      <c r="G17" s="51">
        <f>SUM(F17+F17*5/100)</f>
        <v>2089.5</v>
      </c>
      <c r="H17" s="51">
        <f>SUM(G17+G17*2.5/100)</f>
        <v>2141.7375</v>
      </c>
      <c r="I17" s="54">
        <f>SUM(H17+H17*2.5/100)</f>
        <v>2195.2809375</v>
      </c>
    </row>
    <row r="19" spans="1:9" ht="12.75">
      <c r="A19" s="33" t="s">
        <v>866</v>
      </c>
      <c r="B19" t="s">
        <v>865</v>
      </c>
      <c r="C19" s="49">
        <v>1590</v>
      </c>
      <c r="D19">
        <v>2306</v>
      </c>
      <c r="E19">
        <v>2479</v>
      </c>
      <c r="F19">
        <v>2603</v>
      </c>
      <c r="G19">
        <v>2733</v>
      </c>
      <c r="H19">
        <v>2801</v>
      </c>
      <c r="I19" s="52">
        <v>2871</v>
      </c>
    </row>
    <row r="20" spans="5:9" ht="12.75">
      <c r="E20" s="48"/>
      <c r="F20" s="48"/>
      <c r="G20" s="48"/>
      <c r="H20" s="48"/>
      <c r="I20" s="48"/>
    </row>
    <row r="21" spans="1:10" ht="12.75">
      <c r="A21" t="s">
        <v>201</v>
      </c>
      <c r="B21" t="s">
        <v>869</v>
      </c>
      <c r="C21" s="49">
        <v>1481</v>
      </c>
      <c r="D21">
        <v>2147</v>
      </c>
      <c r="E21" s="48">
        <f>SUM(D21+D21*7.5/100)</f>
        <v>2308.025</v>
      </c>
      <c r="F21" s="48">
        <f>SUM(E21+E21*5/100)</f>
        <v>2423.42625</v>
      </c>
      <c r="G21" s="48">
        <f>SUM(F21+F21*5/100)</f>
        <v>2544.5975625</v>
      </c>
      <c r="H21" s="48">
        <f>SUM(G21+G21*2.5/100)</f>
        <v>2608.2125015625</v>
      </c>
      <c r="I21" s="55">
        <f>SUM(H21+H21*2.5/100)</f>
        <v>2673.4178141015627</v>
      </c>
      <c r="J21" t="s">
        <v>873</v>
      </c>
    </row>
    <row r="22" ht="12.75">
      <c r="B22" t="s">
        <v>870</v>
      </c>
    </row>
    <row r="23" ht="12.75">
      <c r="B23" t="s">
        <v>871</v>
      </c>
    </row>
    <row r="24" ht="12.75">
      <c r="B24" t="s">
        <v>872</v>
      </c>
    </row>
    <row r="26" spans="5:9" ht="12.75">
      <c r="E26" s="48"/>
      <c r="F26" s="48"/>
      <c r="G26" s="48"/>
      <c r="H26" s="48"/>
      <c r="I26" s="55"/>
    </row>
  </sheetData>
  <sheetProtection/>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DD455"/>
  <sheetViews>
    <sheetView tabSelected="1" zoomScalePageLayoutView="0" workbookViewId="0" topLeftCell="A348">
      <selection activeCell="J365" sqref="J365"/>
    </sheetView>
  </sheetViews>
  <sheetFormatPr defaultColWidth="9.140625" defaultRowHeight="12.75"/>
  <cols>
    <col min="1" max="1" width="4.8515625" style="97" customWidth="1"/>
    <col min="2" max="2" width="18.140625" style="98" customWidth="1"/>
    <col min="3" max="3" width="5.28125" style="98" customWidth="1"/>
    <col min="4" max="4" width="9.140625" style="97" customWidth="1"/>
    <col min="5" max="5" width="10.00390625" style="99" customWidth="1"/>
    <col min="6" max="6" width="4.28125" style="99" customWidth="1"/>
    <col min="7" max="7" width="8.57421875" style="99" customWidth="1"/>
    <col min="8" max="8" width="7.28125" style="99" customWidth="1"/>
    <col min="9" max="9" width="9.7109375" style="99" customWidth="1"/>
    <col min="10" max="10" width="14.8515625" style="99" customWidth="1"/>
    <col min="11" max="16384" width="9.140625" style="99" customWidth="1"/>
  </cols>
  <sheetData>
    <row r="1" spans="1:12" ht="29.25" customHeight="1">
      <c r="A1" s="117" t="s">
        <v>168</v>
      </c>
      <c r="B1" s="117"/>
      <c r="C1" s="117"/>
      <c r="D1" s="117"/>
      <c r="E1" s="117"/>
      <c r="F1" s="117"/>
      <c r="G1" s="117"/>
      <c r="H1" s="117"/>
      <c r="I1" s="117"/>
      <c r="J1" s="117"/>
      <c r="K1" s="117"/>
      <c r="L1" s="117"/>
    </row>
    <row r="2" spans="1:12" ht="51" customHeight="1">
      <c r="A2" s="153" t="s">
        <v>2</v>
      </c>
      <c r="B2" s="153"/>
      <c r="C2" s="153"/>
      <c r="D2" s="153"/>
      <c r="E2" s="153"/>
      <c r="F2" s="153"/>
      <c r="G2" s="153"/>
      <c r="H2" s="153"/>
      <c r="I2" s="153"/>
      <c r="J2" s="153"/>
      <c r="K2" s="153"/>
      <c r="L2" s="153"/>
    </row>
    <row r="5" spans="2:11" ht="11.25">
      <c r="B5" s="159" t="s">
        <v>1</v>
      </c>
      <c r="C5" s="159"/>
      <c r="D5" s="159"/>
      <c r="E5" s="159"/>
      <c r="F5" s="159"/>
      <c r="G5" s="159"/>
      <c r="H5" s="159"/>
      <c r="I5" s="159"/>
      <c r="J5" s="159"/>
      <c r="K5" s="159"/>
    </row>
    <row r="6" spans="2:11" ht="29.25" customHeight="1">
      <c r="B6" s="159"/>
      <c r="C6" s="159"/>
      <c r="D6" s="159"/>
      <c r="E6" s="159"/>
      <c r="F6" s="159"/>
      <c r="G6" s="159"/>
      <c r="H6" s="159"/>
      <c r="I6" s="159"/>
      <c r="J6" s="159"/>
      <c r="K6" s="159"/>
    </row>
    <row r="7" spans="5:6" ht="11.25">
      <c r="E7" s="106"/>
      <c r="F7" s="106"/>
    </row>
    <row r="9" spans="1:12" ht="12.75" customHeight="1">
      <c r="A9" s="154" t="s">
        <v>174</v>
      </c>
      <c r="B9" s="154" t="s">
        <v>875</v>
      </c>
      <c r="C9" s="154" t="s">
        <v>876</v>
      </c>
      <c r="D9" s="154" t="s">
        <v>883</v>
      </c>
      <c r="E9" s="155" t="s">
        <v>169</v>
      </c>
      <c r="F9" s="156"/>
      <c r="G9" s="156"/>
      <c r="H9" s="156"/>
      <c r="I9" s="156"/>
      <c r="J9" s="154" t="s">
        <v>170</v>
      </c>
      <c r="K9" s="154" t="s">
        <v>171</v>
      </c>
      <c r="L9" s="154" t="s">
        <v>172</v>
      </c>
    </row>
    <row r="10" spans="1:12" ht="43.5" customHeight="1">
      <c r="A10" s="154"/>
      <c r="B10" s="154"/>
      <c r="C10" s="154"/>
      <c r="D10" s="154"/>
      <c r="E10" s="157"/>
      <c r="F10" s="158"/>
      <c r="G10" s="158"/>
      <c r="H10" s="158"/>
      <c r="I10" s="158"/>
      <c r="J10" s="154"/>
      <c r="K10" s="154"/>
      <c r="L10" s="154"/>
    </row>
    <row r="11" spans="1:12" ht="51.75" customHeight="1">
      <c r="A11" s="96"/>
      <c r="B11" s="96"/>
      <c r="C11" s="96"/>
      <c r="D11" s="96"/>
      <c r="E11" s="96" t="s">
        <v>18</v>
      </c>
      <c r="F11" s="96" t="s">
        <v>967</v>
      </c>
      <c r="G11" s="96" t="s">
        <v>173</v>
      </c>
      <c r="H11" s="96" t="s">
        <v>968</v>
      </c>
      <c r="I11" s="96" t="s">
        <v>940</v>
      </c>
      <c r="J11" s="96" t="s">
        <v>965</v>
      </c>
      <c r="K11" s="96"/>
      <c r="L11" s="96"/>
    </row>
    <row r="12" spans="1:12" ht="22.5">
      <c r="A12" s="91">
        <v>1</v>
      </c>
      <c r="B12" s="118" t="s">
        <v>884</v>
      </c>
      <c r="C12" s="118" t="s">
        <v>200</v>
      </c>
      <c r="D12" s="100">
        <v>12578</v>
      </c>
      <c r="E12" s="109" t="s">
        <v>19</v>
      </c>
      <c r="F12" s="109"/>
      <c r="G12" s="109" t="s">
        <v>19</v>
      </c>
      <c r="H12" s="109"/>
      <c r="I12" s="109" t="s">
        <v>19</v>
      </c>
      <c r="J12" s="119"/>
      <c r="K12" s="109" t="s">
        <v>19</v>
      </c>
      <c r="L12" s="109" t="s">
        <v>19</v>
      </c>
    </row>
    <row r="13" spans="1:12" ht="22.5">
      <c r="A13" s="101">
        <v>2</v>
      </c>
      <c r="B13" s="118" t="s">
        <v>874</v>
      </c>
      <c r="C13" s="118" t="s">
        <v>200</v>
      </c>
      <c r="D13" s="100">
        <v>11286</v>
      </c>
      <c r="E13" s="109" t="s">
        <v>19</v>
      </c>
      <c r="F13" s="109"/>
      <c r="G13" s="109" t="s">
        <v>19</v>
      </c>
      <c r="H13" s="109"/>
      <c r="I13" s="109" t="s">
        <v>19</v>
      </c>
      <c r="J13" s="119"/>
      <c r="K13" s="109" t="s">
        <v>19</v>
      </c>
      <c r="L13" s="109" t="s">
        <v>19</v>
      </c>
    </row>
    <row r="14" spans="1:12" ht="45">
      <c r="A14" s="91">
        <v>3</v>
      </c>
      <c r="B14" s="130" t="s">
        <v>10</v>
      </c>
      <c r="C14" s="118" t="s">
        <v>200</v>
      </c>
      <c r="D14" s="100">
        <v>12415</v>
      </c>
      <c r="E14" s="109" t="s">
        <v>19</v>
      </c>
      <c r="F14" s="109"/>
      <c r="G14" s="109" t="s">
        <v>19</v>
      </c>
      <c r="H14" s="109"/>
      <c r="I14" s="109" t="s">
        <v>19</v>
      </c>
      <c r="J14" s="119"/>
      <c r="K14" s="109" t="s">
        <v>19</v>
      </c>
      <c r="L14" s="109" t="s">
        <v>19</v>
      </c>
    </row>
    <row r="15" spans="1:12" ht="11.25">
      <c r="A15" s="101">
        <v>4</v>
      </c>
      <c r="B15" s="118" t="s">
        <v>877</v>
      </c>
      <c r="C15" s="118" t="s">
        <v>200</v>
      </c>
      <c r="D15" s="101">
        <v>7942</v>
      </c>
      <c r="E15" s="109" t="s">
        <v>19</v>
      </c>
      <c r="F15" s="109"/>
      <c r="G15" s="109" t="s">
        <v>19</v>
      </c>
      <c r="H15" s="109"/>
      <c r="I15" s="109" t="s">
        <v>19</v>
      </c>
      <c r="J15" s="119"/>
      <c r="K15" s="109" t="s">
        <v>19</v>
      </c>
      <c r="L15" s="109" t="s">
        <v>19</v>
      </c>
    </row>
    <row r="16" spans="1:12" ht="11.25">
      <c r="A16" s="91">
        <v>5</v>
      </c>
      <c r="B16" s="118" t="s">
        <v>878</v>
      </c>
      <c r="C16" s="118" t="s">
        <v>200</v>
      </c>
      <c r="D16" s="101">
        <v>8246</v>
      </c>
      <c r="E16" s="109" t="s">
        <v>19</v>
      </c>
      <c r="F16" s="109"/>
      <c r="G16" s="109" t="s">
        <v>19</v>
      </c>
      <c r="H16" s="109"/>
      <c r="I16" s="109" t="s">
        <v>19</v>
      </c>
      <c r="J16" s="119"/>
      <c r="K16" s="109" t="s">
        <v>19</v>
      </c>
      <c r="L16" s="109" t="s">
        <v>19</v>
      </c>
    </row>
    <row r="17" spans="1:12" ht="33.75">
      <c r="A17" s="91">
        <v>5</v>
      </c>
      <c r="B17" s="118" t="s">
        <v>969</v>
      </c>
      <c r="C17" s="118" t="s">
        <v>200</v>
      </c>
      <c r="D17" s="101">
        <v>9071</v>
      </c>
      <c r="E17" s="109" t="s">
        <v>19</v>
      </c>
      <c r="F17" s="109"/>
      <c r="G17" s="109" t="s">
        <v>19</v>
      </c>
      <c r="H17" s="109"/>
      <c r="I17" s="109" t="s">
        <v>19</v>
      </c>
      <c r="J17" s="119"/>
      <c r="K17" s="109" t="s">
        <v>19</v>
      </c>
      <c r="L17" s="109" t="s">
        <v>19</v>
      </c>
    </row>
    <row r="18" spans="1:12" ht="56.25">
      <c r="A18" s="101">
        <v>6</v>
      </c>
      <c r="B18" s="118" t="s">
        <v>887</v>
      </c>
      <c r="C18" s="118" t="s">
        <v>200</v>
      </c>
      <c r="D18" s="101">
        <v>6437</v>
      </c>
      <c r="E18" s="109" t="s">
        <v>19</v>
      </c>
      <c r="F18" s="109"/>
      <c r="G18" s="109" t="s">
        <v>19</v>
      </c>
      <c r="H18" s="109"/>
      <c r="I18" s="109" t="s">
        <v>19</v>
      </c>
      <c r="J18" s="119"/>
      <c r="K18" s="109" t="s">
        <v>19</v>
      </c>
      <c r="L18" s="109" t="s">
        <v>19</v>
      </c>
    </row>
    <row r="19" spans="1:12" ht="56.25">
      <c r="A19" s="91">
        <v>7</v>
      </c>
      <c r="B19" s="118" t="s">
        <v>888</v>
      </c>
      <c r="C19" s="118" t="s">
        <v>200</v>
      </c>
      <c r="D19" s="101">
        <v>6280</v>
      </c>
      <c r="E19" s="109" t="s">
        <v>19</v>
      </c>
      <c r="F19" s="109"/>
      <c r="G19" s="109" t="s">
        <v>19</v>
      </c>
      <c r="H19" s="109"/>
      <c r="I19" s="109" t="s">
        <v>19</v>
      </c>
      <c r="J19" s="119"/>
      <c r="K19" s="109" t="s">
        <v>19</v>
      </c>
      <c r="L19" s="109" t="s">
        <v>19</v>
      </c>
    </row>
    <row r="20" spans="1:12" ht="56.25">
      <c r="A20" s="101">
        <v>8</v>
      </c>
      <c r="B20" s="118" t="s">
        <v>889</v>
      </c>
      <c r="C20" s="118" t="s">
        <v>200</v>
      </c>
      <c r="D20" s="101">
        <v>6126</v>
      </c>
      <c r="E20" s="109" t="s">
        <v>19</v>
      </c>
      <c r="F20" s="109"/>
      <c r="G20" s="109" t="s">
        <v>19</v>
      </c>
      <c r="H20" s="109"/>
      <c r="I20" s="109" t="s">
        <v>19</v>
      </c>
      <c r="J20" s="119"/>
      <c r="K20" s="109" t="s">
        <v>19</v>
      </c>
      <c r="L20" s="109" t="s">
        <v>19</v>
      </c>
    </row>
    <row r="21" spans="1:12" ht="56.25">
      <c r="A21" s="101">
        <v>8</v>
      </c>
      <c r="B21" s="118" t="s">
        <v>3</v>
      </c>
      <c r="C21" s="118" t="s">
        <v>200</v>
      </c>
      <c r="D21" s="101">
        <v>5834</v>
      </c>
      <c r="E21" s="109" t="s">
        <v>19</v>
      </c>
      <c r="F21" s="109"/>
      <c r="G21" s="109" t="s">
        <v>19</v>
      </c>
      <c r="H21" s="109"/>
      <c r="I21" s="109" t="s">
        <v>19</v>
      </c>
      <c r="J21" s="119"/>
      <c r="K21" s="109" t="s">
        <v>19</v>
      </c>
      <c r="L21" s="109" t="s">
        <v>19</v>
      </c>
    </row>
    <row r="22" spans="1:12" ht="56.25">
      <c r="A22" s="91">
        <v>9</v>
      </c>
      <c r="B22" s="118" t="s">
        <v>890</v>
      </c>
      <c r="C22" s="118" t="s">
        <v>200</v>
      </c>
      <c r="D22" s="101">
        <v>4594</v>
      </c>
      <c r="E22" s="109" t="s">
        <v>19</v>
      </c>
      <c r="F22" s="109"/>
      <c r="G22" s="109" t="s">
        <v>19</v>
      </c>
      <c r="H22" s="109"/>
      <c r="I22" s="109" t="s">
        <v>19</v>
      </c>
      <c r="J22" s="119"/>
      <c r="K22" s="109" t="s">
        <v>19</v>
      </c>
      <c r="L22" s="109" t="s">
        <v>19</v>
      </c>
    </row>
    <row r="23" spans="1:12" ht="56.25">
      <c r="A23" s="101">
        <v>10</v>
      </c>
      <c r="B23" s="118" t="s">
        <v>891</v>
      </c>
      <c r="C23" s="118" t="s">
        <v>200</v>
      </c>
      <c r="D23" s="101">
        <v>4481</v>
      </c>
      <c r="E23" s="109" t="s">
        <v>19</v>
      </c>
      <c r="F23" s="109"/>
      <c r="G23" s="109" t="s">
        <v>19</v>
      </c>
      <c r="H23" s="109"/>
      <c r="I23" s="109" t="s">
        <v>19</v>
      </c>
      <c r="J23" s="119"/>
      <c r="K23" s="109" t="s">
        <v>19</v>
      </c>
      <c r="L23" s="109" t="s">
        <v>19</v>
      </c>
    </row>
    <row r="24" spans="1:12" ht="56.25">
      <c r="A24" s="91">
        <v>11</v>
      </c>
      <c r="B24" s="118" t="s">
        <v>892</v>
      </c>
      <c r="C24" s="118" t="s">
        <v>200</v>
      </c>
      <c r="D24" s="101">
        <v>4371</v>
      </c>
      <c r="E24" s="109" t="s">
        <v>19</v>
      </c>
      <c r="F24" s="109"/>
      <c r="G24" s="109" t="s">
        <v>19</v>
      </c>
      <c r="H24" s="109"/>
      <c r="I24" s="109" t="s">
        <v>19</v>
      </c>
      <c r="J24" s="119"/>
      <c r="K24" s="109" t="s">
        <v>19</v>
      </c>
      <c r="L24" s="109" t="s">
        <v>19</v>
      </c>
    </row>
    <row r="25" spans="1:12" ht="56.25">
      <c r="A25" s="101">
        <v>12</v>
      </c>
      <c r="B25" s="118" t="s">
        <v>893</v>
      </c>
      <c r="C25" s="118" t="s">
        <v>200</v>
      </c>
      <c r="D25" s="101">
        <v>4162</v>
      </c>
      <c r="E25" s="109" t="s">
        <v>19</v>
      </c>
      <c r="F25" s="109"/>
      <c r="G25" s="109" t="s">
        <v>19</v>
      </c>
      <c r="H25" s="109"/>
      <c r="I25" s="109" t="s">
        <v>19</v>
      </c>
      <c r="J25" s="119"/>
      <c r="K25" s="109" t="s">
        <v>19</v>
      </c>
      <c r="L25" s="109" t="s">
        <v>19</v>
      </c>
    </row>
    <row r="26" spans="1:12" ht="56.25">
      <c r="A26" s="101">
        <v>12</v>
      </c>
      <c r="B26" s="118" t="s">
        <v>4</v>
      </c>
      <c r="C26" s="118" t="s">
        <v>200</v>
      </c>
      <c r="D26" s="101">
        <v>3963</v>
      </c>
      <c r="E26" s="109" t="s">
        <v>19</v>
      </c>
      <c r="F26" s="109"/>
      <c r="G26" s="109" t="s">
        <v>19</v>
      </c>
      <c r="H26" s="109"/>
      <c r="I26" s="109" t="s">
        <v>19</v>
      </c>
      <c r="J26" s="119"/>
      <c r="K26" s="109" t="s">
        <v>19</v>
      </c>
      <c r="L26" s="109" t="s">
        <v>19</v>
      </c>
    </row>
    <row r="27" spans="1:12" ht="56.25">
      <c r="A27" s="91">
        <v>13</v>
      </c>
      <c r="B27" s="118" t="s">
        <v>894</v>
      </c>
      <c r="C27" s="118" t="s">
        <v>200</v>
      </c>
      <c r="D27" s="101">
        <v>4166</v>
      </c>
      <c r="E27" s="109" t="s">
        <v>19</v>
      </c>
      <c r="F27" s="109"/>
      <c r="G27" s="109" t="s">
        <v>19</v>
      </c>
      <c r="H27" s="109"/>
      <c r="I27" s="109" t="s">
        <v>19</v>
      </c>
      <c r="J27" s="119"/>
      <c r="K27" s="109" t="s">
        <v>19</v>
      </c>
      <c r="L27" s="109" t="s">
        <v>19</v>
      </c>
    </row>
    <row r="28" spans="1:12" ht="56.25">
      <c r="A28" s="101">
        <v>14</v>
      </c>
      <c r="B28" s="118" t="s">
        <v>895</v>
      </c>
      <c r="C28" s="118" t="s">
        <v>200</v>
      </c>
      <c r="D28" s="101">
        <v>4064</v>
      </c>
      <c r="E28" s="109" t="s">
        <v>19</v>
      </c>
      <c r="F28" s="109"/>
      <c r="G28" s="109" t="s">
        <v>19</v>
      </c>
      <c r="H28" s="109"/>
      <c r="I28" s="109" t="s">
        <v>19</v>
      </c>
      <c r="J28" s="119"/>
      <c r="K28" s="109" t="s">
        <v>19</v>
      </c>
      <c r="L28" s="109" t="s">
        <v>19</v>
      </c>
    </row>
    <row r="29" spans="1:12" ht="56.25">
      <c r="A29" s="91">
        <v>15</v>
      </c>
      <c r="B29" s="118" t="s">
        <v>896</v>
      </c>
      <c r="C29" s="118" t="s">
        <v>200</v>
      </c>
      <c r="D29" s="101">
        <v>3964</v>
      </c>
      <c r="E29" s="109" t="s">
        <v>19</v>
      </c>
      <c r="F29" s="109"/>
      <c r="G29" s="109" t="s">
        <v>19</v>
      </c>
      <c r="H29" s="109"/>
      <c r="I29" s="109" t="s">
        <v>19</v>
      </c>
      <c r="J29" s="119"/>
      <c r="K29" s="109" t="s">
        <v>19</v>
      </c>
      <c r="L29" s="109" t="s">
        <v>19</v>
      </c>
    </row>
    <row r="30" spans="1:12" ht="56.25">
      <c r="A30" s="101">
        <v>16</v>
      </c>
      <c r="B30" s="118" t="s">
        <v>897</v>
      </c>
      <c r="C30" s="118" t="s">
        <v>200</v>
      </c>
      <c r="D30" s="101">
        <v>3775</v>
      </c>
      <c r="E30" s="109" t="s">
        <v>19</v>
      </c>
      <c r="F30" s="109"/>
      <c r="G30" s="109" t="s">
        <v>19</v>
      </c>
      <c r="H30" s="109"/>
      <c r="I30" s="109" t="s">
        <v>19</v>
      </c>
      <c r="J30" s="119"/>
      <c r="K30" s="109" t="s">
        <v>19</v>
      </c>
      <c r="L30" s="109" t="s">
        <v>19</v>
      </c>
    </row>
    <row r="31" spans="1:12" ht="56.25">
      <c r="A31" s="91">
        <v>17</v>
      </c>
      <c r="B31" s="118" t="s">
        <v>898</v>
      </c>
      <c r="C31" s="118" t="s">
        <v>200</v>
      </c>
      <c r="D31" s="101">
        <v>3595</v>
      </c>
      <c r="E31" s="109" t="s">
        <v>19</v>
      </c>
      <c r="F31" s="109"/>
      <c r="G31" s="109" t="s">
        <v>19</v>
      </c>
      <c r="H31" s="109"/>
      <c r="I31" s="109" t="s">
        <v>19</v>
      </c>
      <c r="J31" s="119"/>
      <c r="K31" s="109" t="s">
        <v>19</v>
      </c>
      <c r="L31" s="109" t="s">
        <v>19</v>
      </c>
    </row>
    <row r="32" spans="1:12" ht="22.5">
      <c r="A32" s="101">
        <v>18</v>
      </c>
      <c r="B32" s="118" t="s">
        <v>879</v>
      </c>
      <c r="C32" s="118" t="s">
        <v>200</v>
      </c>
      <c r="D32" s="101">
        <v>6437</v>
      </c>
      <c r="E32" s="109" t="s">
        <v>19</v>
      </c>
      <c r="F32" s="109"/>
      <c r="G32" s="109" t="s">
        <v>19</v>
      </c>
      <c r="H32" s="109"/>
      <c r="I32" s="109" t="s">
        <v>19</v>
      </c>
      <c r="J32" s="119"/>
      <c r="K32" s="109" t="s">
        <v>19</v>
      </c>
      <c r="L32" s="109" t="s">
        <v>19</v>
      </c>
    </row>
    <row r="33" spans="1:12" ht="22.5">
      <c r="A33" s="91">
        <v>19</v>
      </c>
      <c r="B33" s="118" t="s">
        <v>880</v>
      </c>
      <c r="C33" s="118" t="s">
        <v>200</v>
      </c>
      <c r="D33" s="101">
        <v>6280</v>
      </c>
      <c r="E33" s="109" t="s">
        <v>19</v>
      </c>
      <c r="F33" s="109"/>
      <c r="G33" s="109" t="s">
        <v>19</v>
      </c>
      <c r="H33" s="109"/>
      <c r="I33" s="109" t="s">
        <v>19</v>
      </c>
      <c r="J33" s="119"/>
      <c r="K33" s="109" t="s">
        <v>19</v>
      </c>
      <c r="L33" s="109" t="s">
        <v>19</v>
      </c>
    </row>
    <row r="34" spans="1:12" ht="33.75">
      <c r="A34" s="101">
        <v>20</v>
      </c>
      <c r="B34" s="118" t="s">
        <v>881</v>
      </c>
      <c r="C34" s="118" t="s">
        <v>866</v>
      </c>
      <c r="D34" s="101">
        <v>4213</v>
      </c>
      <c r="E34" s="109" t="s">
        <v>19</v>
      </c>
      <c r="F34" s="109"/>
      <c r="G34" s="109" t="s">
        <v>19</v>
      </c>
      <c r="H34" s="109"/>
      <c r="I34" s="109" t="s">
        <v>19</v>
      </c>
      <c r="J34" s="119"/>
      <c r="K34" s="109" t="s">
        <v>19</v>
      </c>
      <c r="L34" s="109" t="s">
        <v>19</v>
      </c>
    </row>
    <row r="35" spans="1:12" ht="33.75">
      <c r="A35" s="91">
        <v>21</v>
      </c>
      <c r="B35" s="118" t="s">
        <v>882</v>
      </c>
      <c r="C35" s="118" t="s">
        <v>201</v>
      </c>
      <c r="D35" s="101">
        <v>4118</v>
      </c>
      <c r="E35" s="109" t="s">
        <v>19</v>
      </c>
      <c r="F35" s="109"/>
      <c r="G35" s="109" t="s">
        <v>19</v>
      </c>
      <c r="H35" s="109"/>
      <c r="I35" s="109" t="s">
        <v>19</v>
      </c>
      <c r="J35" s="119"/>
      <c r="K35" s="109" t="s">
        <v>19</v>
      </c>
      <c r="L35" s="109" t="s">
        <v>19</v>
      </c>
    </row>
    <row r="36" spans="1:89" s="122" customFormat="1" ht="11.25">
      <c r="A36" s="101">
        <v>22</v>
      </c>
      <c r="B36" s="118" t="s">
        <v>885</v>
      </c>
      <c r="C36" s="120" t="s">
        <v>200</v>
      </c>
      <c r="D36" s="120">
        <v>7942</v>
      </c>
      <c r="E36" s="109" t="s">
        <v>19</v>
      </c>
      <c r="F36" s="109"/>
      <c r="G36" s="109" t="s">
        <v>19</v>
      </c>
      <c r="H36" s="109"/>
      <c r="I36" s="109" t="s">
        <v>19</v>
      </c>
      <c r="J36" s="120"/>
      <c r="K36" s="109" t="s">
        <v>19</v>
      </c>
      <c r="L36" s="109" t="s">
        <v>19</v>
      </c>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row>
    <row r="37" spans="1:89" s="103" customFormat="1" ht="22.5">
      <c r="A37" s="91">
        <v>23</v>
      </c>
      <c r="B37" s="118" t="s">
        <v>899</v>
      </c>
      <c r="C37" s="102" t="s">
        <v>200</v>
      </c>
      <c r="D37" s="102">
        <v>5206</v>
      </c>
      <c r="E37" s="109" t="s">
        <v>19</v>
      </c>
      <c r="F37" s="109"/>
      <c r="G37" s="109" t="s">
        <v>19</v>
      </c>
      <c r="H37" s="109"/>
      <c r="I37" s="109" t="s">
        <v>19</v>
      </c>
      <c r="K37" s="109" t="s">
        <v>19</v>
      </c>
      <c r="L37" s="109" t="s">
        <v>19</v>
      </c>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row>
    <row r="38" spans="1:89" s="103" customFormat="1" ht="22.5">
      <c r="A38" s="91">
        <v>23</v>
      </c>
      <c r="B38" s="118" t="s">
        <v>899</v>
      </c>
      <c r="C38" s="102" t="s">
        <v>200</v>
      </c>
      <c r="D38" s="102">
        <v>5206</v>
      </c>
      <c r="E38" s="123">
        <v>0.25</v>
      </c>
      <c r="F38" s="109"/>
      <c r="G38" s="109" t="s">
        <v>19</v>
      </c>
      <c r="H38" s="109"/>
      <c r="I38" s="109" t="s">
        <v>19</v>
      </c>
      <c r="K38" s="109" t="s">
        <v>19</v>
      </c>
      <c r="L38" s="109" t="s">
        <v>19</v>
      </c>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row>
    <row r="39" spans="1:89" s="103" customFormat="1" ht="22.5">
      <c r="A39" s="91">
        <v>23</v>
      </c>
      <c r="B39" s="118" t="s">
        <v>899</v>
      </c>
      <c r="C39" s="102" t="s">
        <v>200</v>
      </c>
      <c r="D39" s="102">
        <v>5206</v>
      </c>
      <c r="E39" s="109" t="s">
        <v>19</v>
      </c>
      <c r="F39" s="124">
        <v>0.15</v>
      </c>
      <c r="G39" s="92">
        <f>SUM(D39*0.15)</f>
        <v>780.9</v>
      </c>
      <c r="H39" s="109"/>
      <c r="I39" s="109" t="s">
        <v>19</v>
      </c>
      <c r="K39" s="109" t="s">
        <v>19</v>
      </c>
      <c r="L39" s="109" t="s">
        <v>19</v>
      </c>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row>
    <row r="40" spans="1:89" s="103" customFormat="1" ht="22.5">
      <c r="A40" s="101">
        <v>24</v>
      </c>
      <c r="B40" s="118" t="s">
        <v>900</v>
      </c>
      <c r="C40" s="102" t="s">
        <v>200</v>
      </c>
      <c r="D40" s="102">
        <v>5079</v>
      </c>
      <c r="E40" s="109" t="s">
        <v>19</v>
      </c>
      <c r="F40" s="109"/>
      <c r="G40" s="109" t="s">
        <v>19</v>
      </c>
      <c r="H40" s="109"/>
      <c r="I40" s="109" t="s">
        <v>19</v>
      </c>
      <c r="K40" s="109" t="s">
        <v>19</v>
      </c>
      <c r="L40" s="109" t="s">
        <v>19</v>
      </c>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row>
    <row r="41" spans="1:89" s="103" customFormat="1" ht="22.5">
      <c r="A41" s="91">
        <v>25</v>
      </c>
      <c r="B41" s="118" t="s">
        <v>901</v>
      </c>
      <c r="C41" s="102" t="s">
        <v>200</v>
      </c>
      <c r="D41" s="102">
        <v>4955</v>
      </c>
      <c r="E41" s="109"/>
      <c r="F41" s="109"/>
      <c r="G41" s="109"/>
      <c r="H41" s="109"/>
      <c r="I41" s="109"/>
      <c r="K41" s="109"/>
      <c r="L41" s="109"/>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row>
    <row r="42" spans="1:89" s="103" customFormat="1" ht="22.5">
      <c r="A42" s="101">
        <v>26</v>
      </c>
      <c r="B42" s="118" t="s">
        <v>902</v>
      </c>
      <c r="C42" s="102" t="s">
        <v>200</v>
      </c>
      <c r="D42" s="102">
        <v>4594</v>
      </c>
      <c r="E42" s="109" t="s">
        <v>19</v>
      </c>
      <c r="F42" s="109"/>
      <c r="G42" s="109" t="s">
        <v>19</v>
      </c>
      <c r="H42" s="109"/>
      <c r="I42" s="109" t="s">
        <v>19</v>
      </c>
      <c r="K42" s="109" t="s">
        <v>19</v>
      </c>
      <c r="L42" s="109" t="s">
        <v>19</v>
      </c>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row>
    <row r="43" spans="1:89" s="103" customFormat="1" ht="22.5">
      <c r="A43" s="91">
        <v>27</v>
      </c>
      <c r="B43" s="118" t="s">
        <v>903</v>
      </c>
      <c r="C43" s="102" t="s">
        <v>200</v>
      </c>
      <c r="D43" s="102">
        <v>4481</v>
      </c>
      <c r="E43" s="109" t="s">
        <v>19</v>
      </c>
      <c r="F43" s="124">
        <v>0.15</v>
      </c>
      <c r="G43" s="92">
        <f>SUM(D43*0.15)</f>
        <v>672.15</v>
      </c>
      <c r="H43" s="109"/>
      <c r="I43" s="109" t="s">
        <v>19</v>
      </c>
      <c r="K43" s="109" t="s">
        <v>19</v>
      </c>
      <c r="L43" s="109" t="s">
        <v>19</v>
      </c>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row>
    <row r="44" spans="1:89" s="103" customFormat="1" ht="22.5">
      <c r="A44" s="91">
        <v>27</v>
      </c>
      <c r="B44" s="118" t="s">
        <v>903</v>
      </c>
      <c r="C44" s="102" t="s">
        <v>200</v>
      </c>
      <c r="D44" s="102">
        <v>4481</v>
      </c>
      <c r="E44" s="109" t="s">
        <v>19</v>
      </c>
      <c r="F44" s="109"/>
      <c r="G44" s="109" t="s">
        <v>19</v>
      </c>
      <c r="H44" s="109"/>
      <c r="I44" s="109" t="s">
        <v>19</v>
      </c>
      <c r="K44" s="109" t="s">
        <v>19</v>
      </c>
      <c r="L44" s="109" t="s">
        <v>19</v>
      </c>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row>
    <row r="45" spans="1:89" s="103" customFormat="1" ht="22.5">
      <c r="A45" s="101">
        <v>28</v>
      </c>
      <c r="B45" s="118" t="s">
        <v>904</v>
      </c>
      <c r="C45" s="102" t="s">
        <v>200</v>
      </c>
      <c r="D45" s="102">
        <v>4371</v>
      </c>
      <c r="E45" s="109" t="s">
        <v>19</v>
      </c>
      <c r="F45" s="109"/>
      <c r="G45" s="109" t="s">
        <v>19</v>
      </c>
      <c r="H45" s="109"/>
      <c r="I45" s="109" t="s">
        <v>19</v>
      </c>
      <c r="K45" s="109" t="s">
        <v>19</v>
      </c>
      <c r="L45" s="109" t="s">
        <v>19</v>
      </c>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row>
    <row r="46" spans="1:89" s="103" customFormat="1" ht="22.5">
      <c r="A46" s="91">
        <v>29</v>
      </c>
      <c r="B46" s="118" t="s">
        <v>905</v>
      </c>
      <c r="C46" s="102" t="s">
        <v>200</v>
      </c>
      <c r="D46" s="102">
        <v>4162</v>
      </c>
      <c r="E46" s="109"/>
      <c r="F46" s="109"/>
      <c r="G46" s="109"/>
      <c r="H46" s="109"/>
      <c r="I46" s="109"/>
      <c r="K46" s="109"/>
      <c r="L46" s="109"/>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row>
    <row r="47" spans="1:89" s="103" customFormat="1" ht="22.5">
      <c r="A47" s="101">
        <v>30</v>
      </c>
      <c r="B47" s="118" t="s">
        <v>906</v>
      </c>
      <c r="C47" s="102" t="s">
        <v>200</v>
      </c>
      <c r="D47" s="102">
        <v>3963</v>
      </c>
      <c r="E47" s="109"/>
      <c r="F47" s="109"/>
      <c r="G47" s="109"/>
      <c r="H47" s="109"/>
      <c r="I47" s="109"/>
      <c r="K47" s="109"/>
      <c r="L47" s="109"/>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row>
    <row r="48" spans="1:89" s="103" customFormat="1" ht="30" customHeight="1">
      <c r="A48" s="91">
        <v>31</v>
      </c>
      <c r="B48" s="118" t="s">
        <v>907</v>
      </c>
      <c r="C48" s="102" t="s">
        <v>200</v>
      </c>
      <c r="D48" s="102">
        <v>4118</v>
      </c>
      <c r="E48" s="109" t="s">
        <v>19</v>
      </c>
      <c r="F48" s="109"/>
      <c r="G48" s="109" t="s">
        <v>19</v>
      </c>
      <c r="H48" s="109"/>
      <c r="I48" s="109" t="s">
        <v>19</v>
      </c>
      <c r="K48" s="109" t="s">
        <v>19</v>
      </c>
      <c r="L48" s="109" t="s">
        <v>19</v>
      </c>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row>
    <row r="49" spans="1:89" s="103" customFormat="1" ht="30" customHeight="1">
      <c r="A49" s="101">
        <v>32</v>
      </c>
      <c r="B49" s="118" t="s">
        <v>908</v>
      </c>
      <c r="C49" s="102" t="s">
        <v>200</v>
      </c>
      <c r="D49" s="102">
        <v>4017</v>
      </c>
      <c r="E49" s="109" t="s">
        <v>19</v>
      </c>
      <c r="F49" s="109"/>
      <c r="G49" s="109" t="s">
        <v>19</v>
      </c>
      <c r="H49" s="109"/>
      <c r="I49" s="109" t="s">
        <v>19</v>
      </c>
      <c r="K49" s="109" t="s">
        <v>19</v>
      </c>
      <c r="L49" s="109" t="s">
        <v>19</v>
      </c>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row>
    <row r="50" spans="1:12" s="104" customFormat="1" ht="30" customHeight="1">
      <c r="A50" s="91">
        <v>33</v>
      </c>
      <c r="B50" s="118" t="s">
        <v>909</v>
      </c>
      <c r="C50" s="102" t="s">
        <v>200</v>
      </c>
      <c r="D50" s="102">
        <v>3919</v>
      </c>
      <c r="E50" s="109"/>
      <c r="F50" s="109"/>
      <c r="G50" s="109"/>
      <c r="H50" s="109"/>
      <c r="I50" s="109"/>
      <c r="J50" s="103"/>
      <c r="K50" s="109"/>
      <c r="L50" s="109"/>
    </row>
    <row r="51" spans="1:12" s="104" customFormat="1" ht="30" customHeight="1">
      <c r="A51" s="101">
        <v>34</v>
      </c>
      <c r="B51" s="118" t="s">
        <v>910</v>
      </c>
      <c r="C51" s="102" t="s">
        <v>200</v>
      </c>
      <c r="D51" s="102">
        <v>3732</v>
      </c>
      <c r="E51" s="109"/>
      <c r="F51" s="109"/>
      <c r="G51" s="109"/>
      <c r="H51" s="109"/>
      <c r="I51" s="109"/>
      <c r="J51" s="103"/>
      <c r="K51" s="109"/>
      <c r="L51" s="109"/>
    </row>
    <row r="52" spans="1:12" s="104" customFormat="1" ht="30" customHeight="1">
      <c r="A52" s="91">
        <v>35</v>
      </c>
      <c r="B52" s="118" t="s">
        <v>911</v>
      </c>
      <c r="C52" s="102" t="s">
        <v>200</v>
      </c>
      <c r="D52" s="102">
        <v>3554</v>
      </c>
      <c r="E52" s="109"/>
      <c r="F52" s="109"/>
      <c r="G52" s="109"/>
      <c r="H52" s="109"/>
      <c r="I52" s="109"/>
      <c r="J52" s="103"/>
      <c r="K52" s="109"/>
      <c r="L52" s="109"/>
    </row>
    <row r="53" spans="1:12" s="104" customFormat="1" ht="30" customHeight="1">
      <c r="A53" s="101">
        <v>36</v>
      </c>
      <c r="B53" s="118" t="s">
        <v>972</v>
      </c>
      <c r="C53" s="102" t="s">
        <v>200</v>
      </c>
      <c r="D53" s="102">
        <v>2553</v>
      </c>
      <c r="E53" s="109"/>
      <c r="F53" s="109"/>
      <c r="G53" s="109"/>
      <c r="H53" s="109"/>
      <c r="I53" s="109"/>
      <c r="J53" s="103"/>
      <c r="K53" s="109"/>
      <c r="L53" s="109"/>
    </row>
    <row r="54" spans="1:89" s="103" customFormat="1" ht="11.25">
      <c r="A54" s="91">
        <v>37</v>
      </c>
      <c r="B54" s="118" t="s">
        <v>912</v>
      </c>
      <c r="C54" s="102" t="s">
        <v>201</v>
      </c>
      <c r="D54" s="102">
        <v>3788</v>
      </c>
      <c r="E54" s="109" t="s">
        <v>19</v>
      </c>
      <c r="F54" s="109"/>
      <c r="G54" s="109" t="s">
        <v>19</v>
      </c>
      <c r="H54" s="109"/>
      <c r="I54" s="109" t="s">
        <v>19</v>
      </c>
      <c r="K54" s="109" t="s">
        <v>19</v>
      </c>
      <c r="L54" s="109" t="s">
        <v>19</v>
      </c>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row>
    <row r="55" spans="1:89" s="103" customFormat="1" ht="11.25">
      <c r="A55" s="101">
        <v>38</v>
      </c>
      <c r="B55" s="118" t="s">
        <v>913</v>
      </c>
      <c r="C55" s="102" t="s">
        <v>201</v>
      </c>
      <c r="D55" s="102">
        <v>3458</v>
      </c>
      <c r="E55" s="109" t="s">
        <v>19</v>
      </c>
      <c r="F55" s="109"/>
      <c r="G55" s="109" t="s">
        <v>19</v>
      </c>
      <c r="H55" s="109"/>
      <c r="I55" s="109" t="s">
        <v>19</v>
      </c>
      <c r="K55" s="109" t="s">
        <v>19</v>
      </c>
      <c r="L55" s="109" t="s">
        <v>19</v>
      </c>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row>
    <row r="56" spans="1:89" s="103" customFormat="1" ht="11.25">
      <c r="A56" s="91">
        <v>39</v>
      </c>
      <c r="B56" s="118" t="s">
        <v>914</v>
      </c>
      <c r="C56" s="102" t="s">
        <v>886</v>
      </c>
      <c r="D56" s="102">
        <v>3788</v>
      </c>
      <c r="E56" s="109" t="s">
        <v>19</v>
      </c>
      <c r="F56" s="109"/>
      <c r="G56" s="109" t="s">
        <v>19</v>
      </c>
      <c r="H56" s="109"/>
      <c r="I56" s="109" t="s">
        <v>19</v>
      </c>
      <c r="K56" s="109" t="s">
        <v>19</v>
      </c>
      <c r="L56" s="109" t="s">
        <v>19</v>
      </c>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row>
    <row r="57" spans="1:89" s="103" customFormat="1" ht="11.25">
      <c r="A57" s="101">
        <v>40</v>
      </c>
      <c r="B57" s="118" t="s">
        <v>915</v>
      </c>
      <c r="C57" s="102" t="s">
        <v>886</v>
      </c>
      <c r="D57" s="102">
        <v>3695</v>
      </c>
      <c r="E57" s="109"/>
      <c r="F57" s="109"/>
      <c r="G57" s="109"/>
      <c r="H57" s="109"/>
      <c r="I57" s="109"/>
      <c r="K57" s="109"/>
      <c r="L57" s="109"/>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row>
    <row r="58" spans="1:89" s="103" customFormat="1" ht="11.25">
      <c r="A58" s="91">
        <v>41</v>
      </c>
      <c r="B58" s="118" t="s">
        <v>916</v>
      </c>
      <c r="C58" s="102" t="s">
        <v>886</v>
      </c>
      <c r="D58" s="102">
        <v>3604</v>
      </c>
      <c r="E58" s="109"/>
      <c r="F58" s="109"/>
      <c r="G58" s="109"/>
      <c r="H58" s="109"/>
      <c r="I58" s="109"/>
      <c r="K58" s="109"/>
      <c r="L58" s="109"/>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row>
    <row r="59" spans="1:89" s="103" customFormat="1" ht="11.25">
      <c r="A59" s="101">
        <v>42</v>
      </c>
      <c r="B59" s="118" t="s">
        <v>917</v>
      </c>
      <c r="C59" s="102" t="s">
        <v>886</v>
      </c>
      <c r="D59" s="102">
        <v>3432</v>
      </c>
      <c r="E59" s="109"/>
      <c r="F59" s="109"/>
      <c r="G59" s="109"/>
      <c r="H59" s="109"/>
      <c r="I59" s="109"/>
      <c r="K59" s="109"/>
      <c r="L59" s="109"/>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row>
    <row r="60" spans="1:89" s="103" customFormat="1" ht="11.25">
      <c r="A60" s="91">
        <v>43</v>
      </c>
      <c r="B60" s="118" t="s">
        <v>918</v>
      </c>
      <c r="C60" s="102" t="s">
        <v>886</v>
      </c>
      <c r="D60" s="102">
        <v>3268</v>
      </c>
      <c r="E60" s="109" t="s">
        <v>19</v>
      </c>
      <c r="F60" s="109"/>
      <c r="G60" s="109" t="s">
        <v>19</v>
      </c>
      <c r="H60" s="109"/>
      <c r="I60" s="109" t="s">
        <v>19</v>
      </c>
      <c r="K60" s="109" t="s">
        <v>19</v>
      </c>
      <c r="L60" s="109" t="s">
        <v>19</v>
      </c>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row>
    <row r="61" spans="1:89" s="103" customFormat="1" ht="11.25">
      <c r="A61" s="101">
        <v>44</v>
      </c>
      <c r="B61" s="118" t="s">
        <v>920</v>
      </c>
      <c r="C61" s="102" t="s">
        <v>201</v>
      </c>
      <c r="D61" s="102">
        <v>3977</v>
      </c>
      <c r="E61" s="109"/>
      <c r="F61" s="109"/>
      <c r="G61" s="109"/>
      <c r="H61" s="109"/>
      <c r="I61" s="109"/>
      <c r="K61" s="109"/>
      <c r="L61" s="109"/>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row>
    <row r="62" spans="1:89" s="103" customFormat="1" ht="11.25">
      <c r="A62" s="91">
        <v>45</v>
      </c>
      <c r="B62" s="118" t="s">
        <v>920</v>
      </c>
      <c r="C62" s="102" t="s">
        <v>201</v>
      </c>
      <c r="D62" s="102">
        <v>3977</v>
      </c>
      <c r="E62" s="109"/>
      <c r="F62" s="124">
        <v>0.15</v>
      </c>
      <c r="G62" s="92">
        <f>SUM(D62*0.15)</f>
        <v>596.55</v>
      </c>
      <c r="H62" s="109"/>
      <c r="I62" s="109"/>
      <c r="K62" s="109"/>
      <c r="L62" s="109"/>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row>
    <row r="63" spans="1:89" s="103" customFormat="1" ht="11.25">
      <c r="A63" s="101">
        <v>46</v>
      </c>
      <c r="B63" s="118" t="s">
        <v>920</v>
      </c>
      <c r="C63" s="102" t="s">
        <v>201</v>
      </c>
      <c r="D63" s="102">
        <v>3977</v>
      </c>
      <c r="E63" s="123">
        <v>0.25</v>
      </c>
      <c r="F63" s="109"/>
      <c r="G63" s="109"/>
      <c r="H63" s="109"/>
      <c r="I63" s="109"/>
      <c r="K63" s="109"/>
      <c r="L63" s="109"/>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row>
    <row r="64" spans="1:89" s="103" customFormat="1" ht="11.25">
      <c r="A64" s="91">
        <v>47</v>
      </c>
      <c r="B64" s="118" t="s">
        <v>921</v>
      </c>
      <c r="C64" s="102" t="s">
        <v>201</v>
      </c>
      <c r="D64" s="102">
        <v>3880</v>
      </c>
      <c r="E64" s="109"/>
      <c r="F64" s="109"/>
      <c r="G64" s="109"/>
      <c r="H64" s="109"/>
      <c r="I64" s="109"/>
      <c r="K64" s="109"/>
      <c r="L64" s="109"/>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row>
    <row r="65" spans="1:89" s="103" customFormat="1" ht="11.25">
      <c r="A65" s="101">
        <v>48</v>
      </c>
      <c r="B65" s="118" t="s">
        <v>919</v>
      </c>
      <c r="C65" s="102" t="s">
        <v>201</v>
      </c>
      <c r="D65" s="102">
        <v>3785</v>
      </c>
      <c r="E65" s="109" t="s">
        <v>19</v>
      </c>
      <c r="F65" s="109"/>
      <c r="G65" s="109" t="s">
        <v>19</v>
      </c>
      <c r="H65" s="109"/>
      <c r="I65" s="109" t="s">
        <v>19</v>
      </c>
      <c r="K65" s="109" t="s">
        <v>19</v>
      </c>
      <c r="L65" s="109" t="s">
        <v>19</v>
      </c>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row>
    <row r="66" spans="1:89" s="103" customFormat="1" ht="11.25">
      <c r="A66" s="91">
        <v>49</v>
      </c>
      <c r="B66" s="118" t="s">
        <v>922</v>
      </c>
      <c r="C66" s="102" t="s">
        <v>201</v>
      </c>
      <c r="D66" s="102">
        <v>3604</v>
      </c>
      <c r="E66" s="109" t="s">
        <v>19</v>
      </c>
      <c r="F66" s="109"/>
      <c r="G66" s="109" t="s">
        <v>19</v>
      </c>
      <c r="H66" s="109"/>
      <c r="I66" s="109" t="s">
        <v>19</v>
      </c>
      <c r="K66" s="109" t="s">
        <v>19</v>
      </c>
      <c r="L66" s="109" t="s">
        <v>19</v>
      </c>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row>
    <row r="67" spans="1:89" s="103" customFormat="1" ht="11.25">
      <c r="A67" s="101">
        <v>50</v>
      </c>
      <c r="B67" s="118" t="s">
        <v>923</v>
      </c>
      <c r="C67" s="102" t="s">
        <v>201</v>
      </c>
      <c r="D67" s="102">
        <v>3432</v>
      </c>
      <c r="E67" s="109"/>
      <c r="F67" s="109"/>
      <c r="G67" s="109"/>
      <c r="H67" s="109"/>
      <c r="I67" s="109"/>
      <c r="K67" s="109"/>
      <c r="L67" s="109"/>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row>
    <row r="68" spans="1:89" s="103" customFormat="1" ht="11.25">
      <c r="A68" s="91">
        <v>51</v>
      </c>
      <c r="B68" s="118" t="s">
        <v>924</v>
      </c>
      <c r="C68" s="102" t="s">
        <v>201</v>
      </c>
      <c r="D68" s="102">
        <v>3930</v>
      </c>
      <c r="E68" s="109"/>
      <c r="F68" s="109"/>
      <c r="G68" s="109"/>
      <c r="H68" s="109"/>
      <c r="I68" s="109"/>
      <c r="K68" s="109"/>
      <c r="L68" s="109"/>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c r="CE68" s="104"/>
      <c r="CF68" s="104"/>
      <c r="CG68" s="104"/>
      <c r="CH68" s="104"/>
      <c r="CI68" s="104"/>
      <c r="CJ68" s="104"/>
      <c r="CK68" s="104"/>
    </row>
    <row r="69" spans="1:89" s="103" customFormat="1" ht="11.25">
      <c r="A69" s="101">
        <v>52</v>
      </c>
      <c r="B69" s="118" t="s">
        <v>925</v>
      </c>
      <c r="C69" s="102" t="s">
        <v>201</v>
      </c>
      <c r="D69" s="102">
        <v>3834</v>
      </c>
      <c r="E69" s="109"/>
      <c r="F69" s="109"/>
      <c r="G69" s="109"/>
      <c r="H69" s="109"/>
      <c r="I69" s="109"/>
      <c r="K69" s="109"/>
      <c r="L69" s="109"/>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104"/>
      <c r="CK69" s="104"/>
    </row>
    <row r="70" spans="1:89" s="103" customFormat="1" ht="11.25">
      <c r="A70" s="91">
        <v>53</v>
      </c>
      <c r="B70" s="118" t="s">
        <v>926</v>
      </c>
      <c r="C70" s="102" t="s">
        <v>201</v>
      </c>
      <c r="D70" s="102">
        <v>3740</v>
      </c>
      <c r="E70" s="123">
        <v>0.25</v>
      </c>
      <c r="F70" s="109"/>
      <c r="G70" s="109" t="s">
        <v>19</v>
      </c>
      <c r="H70" s="109"/>
      <c r="I70" s="109" t="s">
        <v>19</v>
      </c>
      <c r="K70" s="109" t="s">
        <v>19</v>
      </c>
      <c r="L70" s="109" t="s">
        <v>19</v>
      </c>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4"/>
      <c r="CK70" s="104"/>
    </row>
    <row r="71" spans="1:89" s="103" customFormat="1" ht="11.25">
      <c r="A71" s="101">
        <v>54</v>
      </c>
      <c r="B71" s="118" t="s">
        <v>926</v>
      </c>
      <c r="C71" s="102" t="s">
        <v>201</v>
      </c>
      <c r="D71" s="102">
        <v>3740</v>
      </c>
      <c r="E71" s="109" t="s">
        <v>19</v>
      </c>
      <c r="F71" s="124">
        <v>0.15</v>
      </c>
      <c r="G71" s="92">
        <f>SUM(D71*0.15)</f>
        <v>561</v>
      </c>
      <c r="H71" s="109"/>
      <c r="I71" s="109" t="s">
        <v>19</v>
      </c>
      <c r="K71" s="109" t="s">
        <v>19</v>
      </c>
      <c r="L71" s="109" t="s">
        <v>19</v>
      </c>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row>
    <row r="72" spans="1:89" s="103" customFormat="1" ht="11.25">
      <c r="A72" s="91">
        <v>55</v>
      </c>
      <c r="B72" s="118" t="s">
        <v>926</v>
      </c>
      <c r="C72" s="102" t="s">
        <v>201</v>
      </c>
      <c r="D72" s="102">
        <v>3740</v>
      </c>
      <c r="E72" s="109" t="s">
        <v>19</v>
      </c>
      <c r="F72" s="109"/>
      <c r="G72" s="109" t="s">
        <v>19</v>
      </c>
      <c r="H72" s="109"/>
      <c r="I72" s="109" t="s">
        <v>19</v>
      </c>
      <c r="K72" s="109" t="s">
        <v>19</v>
      </c>
      <c r="L72" s="109" t="s">
        <v>19</v>
      </c>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row>
    <row r="73" spans="1:89" s="103" customFormat="1" ht="11.25">
      <c r="A73" s="101">
        <v>56</v>
      </c>
      <c r="B73" s="118" t="s">
        <v>925</v>
      </c>
      <c r="C73" s="102" t="s">
        <v>201</v>
      </c>
      <c r="D73" s="102">
        <v>3834</v>
      </c>
      <c r="E73" s="123">
        <v>0.25</v>
      </c>
      <c r="F73" s="109"/>
      <c r="G73" s="109"/>
      <c r="H73" s="109"/>
      <c r="I73" s="109"/>
      <c r="K73" s="109"/>
      <c r="L73" s="109"/>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row>
    <row r="74" spans="1:89" s="103" customFormat="1" ht="11.25">
      <c r="A74" s="91">
        <v>57</v>
      </c>
      <c r="B74" s="118" t="s">
        <v>926</v>
      </c>
      <c r="C74" s="102" t="s">
        <v>201</v>
      </c>
      <c r="D74" s="102">
        <v>3740</v>
      </c>
      <c r="E74" s="123">
        <v>0.25</v>
      </c>
      <c r="F74" s="109"/>
      <c r="G74" s="109" t="s">
        <v>19</v>
      </c>
      <c r="H74" s="109"/>
      <c r="I74" s="109" t="s">
        <v>19</v>
      </c>
      <c r="K74" s="109" t="s">
        <v>19</v>
      </c>
      <c r="L74" s="109" t="s">
        <v>19</v>
      </c>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row>
    <row r="75" spans="1:89" s="103" customFormat="1" ht="11.25">
      <c r="A75" s="101">
        <v>58</v>
      </c>
      <c r="B75" s="118" t="s">
        <v>927</v>
      </c>
      <c r="C75" s="102" t="s">
        <v>201</v>
      </c>
      <c r="D75" s="102">
        <v>3561</v>
      </c>
      <c r="E75" s="109" t="s">
        <v>19</v>
      </c>
      <c r="F75" s="109"/>
      <c r="G75" s="109" t="s">
        <v>19</v>
      </c>
      <c r="H75" s="109"/>
      <c r="I75" s="109" t="s">
        <v>19</v>
      </c>
      <c r="K75" s="109" t="s">
        <v>19</v>
      </c>
      <c r="L75" s="109" t="s">
        <v>19</v>
      </c>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row>
    <row r="76" spans="1:89" s="103" customFormat="1" ht="11.25">
      <c r="A76" s="91">
        <v>59</v>
      </c>
      <c r="B76" s="118" t="s">
        <v>928</v>
      </c>
      <c r="C76" s="102" t="s">
        <v>201</v>
      </c>
      <c r="D76" s="102">
        <v>3391</v>
      </c>
      <c r="E76" s="109"/>
      <c r="F76" s="109"/>
      <c r="G76" s="109"/>
      <c r="H76" s="109"/>
      <c r="I76" s="109"/>
      <c r="K76" s="109"/>
      <c r="L76" s="109"/>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4"/>
      <c r="CH76" s="104"/>
      <c r="CI76" s="104"/>
      <c r="CJ76" s="104"/>
      <c r="CK76" s="104"/>
    </row>
    <row r="77" spans="1:89" s="103" customFormat="1" ht="11.25">
      <c r="A77" s="101">
        <v>60</v>
      </c>
      <c r="B77" s="118" t="s">
        <v>929</v>
      </c>
      <c r="C77" s="102" t="s">
        <v>201</v>
      </c>
      <c r="D77" s="102">
        <v>3882</v>
      </c>
      <c r="E77" s="109"/>
      <c r="F77" s="109"/>
      <c r="G77" s="109"/>
      <c r="H77" s="109"/>
      <c r="I77" s="109"/>
      <c r="K77" s="109"/>
      <c r="L77" s="109"/>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row>
    <row r="78" spans="1:89" s="103" customFormat="1" ht="11.25">
      <c r="A78" s="91">
        <v>61</v>
      </c>
      <c r="B78" s="118" t="s">
        <v>929</v>
      </c>
      <c r="C78" s="102" t="s">
        <v>201</v>
      </c>
      <c r="D78" s="102">
        <v>3882</v>
      </c>
      <c r="E78" s="109"/>
      <c r="F78" s="124">
        <v>0.15</v>
      </c>
      <c r="G78" s="92">
        <f>SUM(D78*0.15)</f>
        <v>582.3</v>
      </c>
      <c r="H78" s="109"/>
      <c r="I78" s="109"/>
      <c r="K78" s="109"/>
      <c r="L78" s="109"/>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row>
    <row r="79" spans="1:89" s="103" customFormat="1" ht="11.25">
      <c r="A79" s="101">
        <v>62</v>
      </c>
      <c r="B79" s="118" t="s">
        <v>930</v>
      </c>
      <c r="C79" s="102" t="s">
        <v>201</v>
      </c>
      <c r="D79" s="102">
        <v>3787</v>
      </c>
      <c r="E79" s="109"/>
      <c r="F79" s="109"/>
      <c r="G79" s="109"/>
      <c r="H79" s="109"/>
      <c r="I79" s="109"/>
      <c r="K79" s="109"/>
      <c r="L79" s="109"/>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row>
    <row r="80" spans="1:89" s="103" customFormat="1" ht="11.25">
      <c r="A80" s="91">
        <v>63</v>
      </c>
      <c r="B80" s="118" t="s">
        <v>931</v>
      </c>
      <c r="C80" s="102" t="s">
        <v>201</v>
      </c>
      <c r="D80" s="102">
        <v>3694</v>
      </c>
      <c r="E80" s="109" t="s">
        <v>19</v>
      </c>
      <c r="F80" s="109"/>
      <c r="G80" s="109" t="s">
        <v>19</v>
      </c>
      <c r="H80" s="109"/>
      <c r="I80" s="109" t="s">
        <v>19</v>
      </c>
      <c r="K80" s="109" t="s">
        <v>19</v>
      </c>
      <c r="L80" s="109" t="s">
        <v>19</v>
      </c>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4"/>
      <c r="CH80" s="104"/>
      <c r="CI80" s="104"/>
      <c r="CJ80" s="104"/>
      <c r="CK80" s="104"/>
    </row>
    <row r="81" spans="1:89" s="103" customFormat="1" ht="11.25">
      <c r="A81" s="101">
        <v>64</v>
      </c>
      <c r="B81" s="118" t="s">
        <v>932</v>
      </c>
      <c r="C81" s="102" t="s">
        <v>201</v>
      </c>
      <c r="D81" s="102">
        <v>3518</v>
      </c>
      <c r="E81" s="109" t="s">
        <v>19</v>
      </c>
      <c r="F81" s="109"/>
      <c r="G81" s="109" t="s">
        <v>19</v>
      </c>
      <c r="H81" s="109"/>
      <c r="I81" s="109" t="s">
        <v>19</v>
      </c>
      <c r="K81" s="109" t="s">
        <v>19</v>
      </c>
      <c r="L81" s="109" t="s">
        <v>19</v>
      </c>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04"/>
      <c r="CG81" s="104"/>
      <c r="CH81" s="104"/>
      <c r="CI81" s="104"/>
      <c r="CJ81" s="104"/>
      <c r="CK81" s="104"/>
    </row>
    <row r="82" spans="1:89" s="103" customFormat="1" ht="11.25">
      <c r="A82" s="91">
        <v>65</v>
      </c>
      <c r="B82" s="118" t="s">
        <v>933</v>
      </c>
      <c r="C82" s="102" t="s">
        <v>201</v>
      </c>
      <c r="D82" s="102">
        <v>3350</v>
      </c>
      <c r="E82" s="109"/>
      <c r="F82" s="109"/>
      <c r="G82" s="109"/>
      <c r="H82" s="109"/>
      <c r="I82" s="109"/>
      <c r="K82" s="109"/>
      <c r="L82" s="109"/>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4"/>
      <c r="CG82" s="104"/>
      <c r="CH82" s="104"/>
      <c r="CI82" s="104"/>
      <c r="CJ82" s="104"/>
      <c r="CK82" s="104"/>
    </row>
    <row r="83" spans="1:89" s="103" customFormat="1" ht="11.25">
      <c r="A83" s="101">
        <v>66</v>
      </c>
      <c r="B83" s="118" t="s">
        <v>933</v>
      </c>
      <c r="C83" s="102" t="s">
        <v>201</v>
      </c>
      <c r="D83" s="102">
        <v>3350</v>
      </c>
      <c r="E83" s="109"/>
      <c r="F83" s="124">
        <v>0.15</v>
      </c>
      <c r="G83" s="92">
        <f>SUM(D83*0.15)</f>
        <v>502.5</v>
      </c>
      <c r="H83" s="109"/>
      <c r="I83" s="109"/>
      <c r="K83" s="109"/>
      <c r="L83" s="109"/>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4"/>
      <c r="CG83" s="104"/>
      <c r="CH83" s="104"/>
      <c r="CI83" s="104"/>
      <c r="CJ83" s="104"/>
      <c r="CK83" s="104"/>
    </row>
    <row r="84" spans="1:89" s="103" customFormat="1" ht="11.25">
      <c r="A84" s="91">
        <v>67</v>
      </c>
      <c r="B84" s="118" t="s">
        <v>934</v>
      </c>
      <c r="C84" s="102" t="s">
        <v>201</v>
      </c>
      <c r="D84" s="102">
        <v>3116</v>
      </c>
      <c r="E84" s="109"/>
      <c r="F84" s="109"/>
      <c r="G84" s="109"/>
      <c r="H84" s="109"/>
      <c r="I84" s="109"/>
      <c r="K84" s="109"/>
      <c r="L84" s="109"/>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104"/>
      <c r="CJ84" s="104"/>
      <c r="CK84" s="104"/>
    </row>
    <row r="85" spans="1:89" s="103" customFormat="1" ht="11.25">
      <c r="A85" s="101">
        <v>68</v>
      </c>
      <c r="B85" s="118" t="s">
        <v>461</v>
      </c>
      <c r="C85" s="102" t="s">
        <v>886</v>
      </c>
      <c r="D85" s="102">
        <v>3741</v>
      </c>
      <c r="E85" s="109" t="s">
        <v>19</v>
      </c>
      <c r="F85" s="109"/>
      <c r="G85" s="109" t="s">
        <v>19</v>
      </c>
      <c r="H85" s="109"/>
      <c r="I85" s="109" t="s">
        <v>19</v>
      </c>
      <c r="K85" s="109" t="s">
        <v>19</v>
      </c>
      <c r="L85" s="109" t="s">
        <v>19</v>
      </c>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row>
    <row r="86" spans="1:89" s="103" customFormat="1" ht="11.25">
      <c r="A86" s="91">
        <v>69</v>
      </c>
      <c r="B86" s="118" t="s">
        <v>461</v>
      </c>
      <c r="C86" s="102" t="s">
        <v>886</v>
      </c>
      <c r="D86" s="102">
        <v>3741</v>
      </c>
      <c r="E86" s="109" t="s">
        <v>19</v>
      </c>
      <c r="F86" s="124">
        <v>0.15</v>
      </c>
      <c r="G86" s="92">
        <f>SUM(D86*0.15)</f>
        <v>561.15</v>
      </c>
      <c r="H86" s="109"/>
      <c r="I86" s="109" t="s">
        <v>19</v>
      </c>
      <c r="K86" s="109" t="s">
        <v>19</v>
      </c>
      <c r="L86" s="109" t="s">
        <v>19</v>
      </c>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c r="CG86" s="104"/>
      <c r="CH86" s="104"/>
      <c r="CI86" s="104"/>
      <c r="CJ86" s="104"/>
      <c r="CK86" s="104"/>
    </row>
    <row r="87" spans="1:89" s="103" customFormat="1" ht="11.25">
      <c r="A87" s="101">
        <v>70</v>
      </c>
      <c r="B87" s="118" t="s">
        <v>461</v>
      </c>
      <c r="C87" s="102" t="s">
        <v>886</v>
      </c>
      <c r="D87" s="102">
        <v>3741</v>
      </c>
      <c r="E87" s="123">
        <v>0.25</v>
      </c>
      <c r="F87" s="109"/>
      <c r="G87" s="109" t="s">
        <v>19</v>
      </c>
      <c r="H87" s="109"/>
      <c r="I87" s="109" t="s">
        <v>19</v>
      </c>
      <c r="K87" s="109" t="s">
        <v>19</v>
      </c>
      <c r="L87" s="109" t="s">
        <v>19</v>
      </c>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row>
    <row r="88" spans="1:89" s="103" customFormat="1" ht="11.25">
      <c r="A88" s="91">
        <v>71</v>
      </c>
      <c r="B88" s="118" t="s">
        <v>650</v>
      </c>
      <c r="C88" s="102" t="s">
        <v>886</v>
      </c>
      <c r="D88" s="102">
        <v>3649</v>
      </c>
      <c r="E88" s="109" t="s">
        <v>19</v>
      </c>
      <c r="F88" s="124">
        <v>0.15</v>
      </c>
      <c r="G88" s="92">
        <f>SUM(D88*0.15)</f>
        <v>547.35</v>
      </c>
      <c r="H88" s="109"/>
      <c r="I88" s="109" t="s">
        <v>19</v>
      </c>
      <c r="K88" s="109" t="s">
        <v>19</v>
      </c>
      <c r="L88" s="109" t="s">
        <v>19</v>
      </c>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E88" s="104"/>
      <c r="CF88" s="104"/>
      <c r="CG88" s="104"/>
      <c r="CH88" s="104"/>
      <c r="CI88" s="104"/>
      <c r="CJ88" s="104"/>
      <c r="CK88" s="104"/>
    </row>
    <row r="89" spans="1:89" s="103" customFormat="1" ht="11.25">
      <c r="A89" s="101">
        <v>72</v>
      </c>
      <c r="B89" s="118" t="s">
        <v>650</v>
      </c>
      <c r="C89" s="102" t="s">
        <v>886</v>
      </c>
      <c r="D89" s="102">
        <v>3649</v>
      </c>
      <c r="E89" s="109" t="s">
        <v>19</v>
      </c>
      <c r="F89" s="109"/>
      <c r="G89" s="109" t="s">
        <v>19</v>
      </c>
      <c r="H89" s="109"/>
      <c r="I89" s="109" t="s">
        <v>19</v>
      </c>
      <c r="K89" s="109" t="s">
        <v>19</v>
      </c>
      <c r="L89" s="109" t="s">
        <v>19</v>
      </c>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c r="CG89" s="104"/>
      <c r="CH89" s="104"/>
      <c r="CI89" s="104"/>
      <c r="CJ89" s="104"/>
      <c r="CK89" s="104"/>
    </row>
    <row r="90" spans="1:89" s="103" customFormat="1" ht="11.25">
      <c r="A90" s="91">
        <v>73</v>
      </c>
      <c r="B90" s="118" t="s">
        <v>610</v>
      </c>
      <c r="C90" s="102" t="s">
        <v>886</v>
      </c>
      <c r="D90" s="102">
        <v>3560</v>
      </c>
      <c r="E90" s="109" t="s">
        <v>19</v>
      </c>
      <c r="F90" s="109"/>
      <c r="G90" s="109" t="s">
        <v>19</v>
      </c>
      <c r="H90" s="109"/>
      <c r="I90" s="109" t="s">
        <v>19</v>
      </c>
      <c r="K90" s="109" t="s">
        <v>19</v>
      </c>
      <c r="L90" s="109" t="s">
        <v>19</v>
      </c>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row>
    <row r="91" spans="1:89" s="103" customFormat="1" ht="11.25">
      <c r="A91" s="101">
        <v>74</v>
      </c>
      <c r="B91" s="118" t="s">
        <v>935</v>
      </c>
      <c r="C91" s="102" t="s">
        <v>886</v>
      </c>
      <c r="D91" s="102">
        <v>3390</v>
      </c>
      <c r="E91" s="109"/>
      <c r="F91" s="109"/>
      <c r="G91" s="109"/>
      <c r="H91" s="109"/>
      <c r="I91" s="109"/>
      <c r="K91" s="109"/>
      <c r="L91" s="109"/>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104"/>
      <c r="CD91" s="104"/>
      <c r="CE91" s="104"/>
      <c r="CF91" s="104"/>
      <c r="CG91" s="104"/>
      <c r="CH91" s="104"/>
      <c r="CI91" s="104"/>
      <c r="CJ91" s="104"/>
      <c r="CK91" s="104"/>
    </row>
    <row r="92" spans="1:89" s="103" customFormat="1" ht="11.25">
      <c r="A92" s="91">
        <v>75</v>
      </c>
      <c r="B92" s="118" t="s">
        <v>936</v>
      </c>
      <c r="C92" s="102" t="s">
        <v>886</v>
      </c>
      <c r="D92" s="102">
        <v>3228</v>
      </c>
      <c r="E92" s="109"/>
      <c r="F92" s="109"/>
      <c r="G92" s="109"/>
      <c r="H92" s="109"/>
      <c r="I92" s="109"/>
      <c r="K92" s="109"/>
      <c r="L92" s="109"/>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c r="CE92" s="104"/>
      <c r="CF92" s="104"/>
      <c r="CG92" s="104"/>
      <c r="CH92" s="104"/>
      <c r="CI92" s="104"/>
      <c r="CJ92" s="104"/>
      <c r="CK92" s="104"/>
    </row>
    <row r="93" spans="1:89" s="103" customFormat="1" ht="11.25">
      <c r="A93" s="101">
        <v>76</v>
      </c>
      <c r="B93" s="118" t="s">
        <v>463</v>
      </c>
      <c r="C93" s="102" t="s">
        <v>886</v>
      </c>
      <c r="D93" s="102">
        <v>3694</v>
      </c>
      <c r="E93" s="109" t="s">
        <v>19</v>
      </c>
      <c r="F93" s="109"/>
      <c r="G93" s="109" t="s">
        <v>19</v>
      </c>
      <c r="H93" s="109"/>
      <c r="I93" s="109" t="s">
        <v>19</v>
      </c>
      <c r="K93" s="109" t="s">
        <v>19</v>
      </c>
      <c r="L93" s="109" t="s">
        <v>19</v>
      </c>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104"/>
      <c r="CC93" s="104"/>
      <c r="CD93" s="104"/>
      <c r="CE93" s="104"/>
      <c r="CF93" s="104"/>
      <c r="CG93" s="104"/>
      <c r="CH93" s="104"/>
      <c r="CI93" s="104"/>
      <c r="CJ93" s="104"/>
      <c r="CK93" s="104"/>
    </row>
    <row r="94" spans="1:89" s="103" customFormat="1" ht="11.25">
      <c r="A94" s="91">
        <v>77</v>
      </c>
      <c r="B94" s="118" t="s">
        <v>463</v>
      </c>
      <c r="C94" s="102" t="s">
        <v>886</v>
      </c>
      <c r="D94" s="102">
        <v>3694</v>
      </c>
      <c r="E94" s="123">
        <v>0.25</v>
      </c>
      <c r="F94" s="109"/>
      <c r="G94" s="109" t="s">
        <v>19</v>
      </c>
      <c r="H94" s="109"/>
      <c r="I94" s="109" t="s">
        <v>19</v>
      </c>
      <c r="K94" s="109" t="s">
        <v>19</v>
      </c>
      <c r="L94" s="109" t="s">
        <v>19</v>
      </c>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c r="CG94" s="104"/>
      <c r="CH94" s="104"/>
      <c r="CI94" s="104"/>
      <c r="CJ94" s="104"/>
      <c r="CK94" s="104"/>
    </row>
    <row r="95" spans="1:89" s="103" customFormat="1" ht="11.25">
      <c r="A95" s="101">
        <v>78</v>
      </c>
      <c r="B95" s="118" t="s">
        <v>937</v>
      </c>
      <c r="C95" s="102" t="s">
        <v>886</v>
      </c>
      <c r="D95" s="102">
        <v>3603</v>
      </c>
      <c r="E95" s="109" t="s">
        <v>19</v>
      </c>
      <c r="F95" s="109"/>
      <c r="G95" s="109" t="s">
        <v>19</v>
      </c>
      <c r="H95" s="109"/>
      <c r="I95" s="109" t="s">
        <v>19</v>
      </c>
      <c r="K95" s="109" t="s">
        <v>19</v>
      </c>
      <c r="L95" s="109" t="s">
        <v>19</v>
      </c>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c r="CE95" s="104"/>
      <c r="CF95" s="104"/>
      <c r="CG95" s="104"/>
      <c r="CH95" s="104"/>
      <c r="CI95" s="104"/>
      <c r="CJ95" s="104"/>
      <c r="CK95" s="104"/>
    </row>
    <row r="96" spans="1:89" s="103" customFormat="1" ht="11.25">
      <c r="A96" s="91">
        <v>79</v>
      </c>
      <c r="B96" s="118" t="s">
        <v>707</v>
      </c>
      <c r="C96" s="102" t="s">
        <v>886</v>
      </c>
      <c r="D96" s="102">
        <v>3515</v>
      </c>
      <c r="E96" s="109" t="s">
        <v>19</v>
      </c>
      <c r="F96" s="109"/>
      <c r="G96" s="109" t="s">
        <v>19</v>
      </c>
      <c r="H96" s="109"/>
      <c r="I96" s="109" t="s">
        <v>19</v>
      </c>
      <c r="K96" s="109" t="s">
        <v>19</v>
      </c>
      <c r="L96" s="109" t="s">
        <v>19</v>
      </c>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104"/>
      <c r="CG96" s="104"/>
      <c r="CH96" s="104"/>
      <c r="CI96" s="104"/>
      <c r="CJ96" s="104"/>
      <c r="CK96" s="104"/>
    </row>
    <row r="97" spans="1:89" s="103" customFormat="1" ht="11.25">
      <c r="A97" s="101">
        <v>80</v>
      </c>
      <c r="B97" s="118" t="s">
        <v>938</v>
      </c>
      <c r="C97" s="102" t="s">
        <v>886</v>
      </c>
      <c r="D97" s="102">
        <v>3347</v>
      </c>
      <c r="E97" s="109" t="s">
        <v>19</v>
      </c>
      <c r="F97" s="109"/>
      <c r="G97" s="109" t="s">
        <v>19</v>
      </c>
      <c r="H97" s="109"/>
      <c r="I97" s="109" t="s">
        <v>19</v>
      </c>
      <c r="K97" s="109" t="s">
        <v>19</v>
      </c>
      <c r="L97" s="109" t="s">
        <v>19</v>
      </c>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104"/>
      <c r="CC97" s="104"/>
      <c r="CD97" s="104"/>
      <c r="CE97" s="104"/>
      <c r="CF97" s="104"/>
      <c r="CG97" s="104"/>
      <c r="CH97" s="104"/>
      <c r="CI97" s="104"/>
      <c r="CJ97" s="104"/>
      <c r="CK97" s="104"/>
    </row>
    <row r="98" spans="1:89" s="103" customFormat="1" ht="11.25">
      <c r="A98" s="91">
        <v>81</v>
      </c>
      <c r="B98" s="118" t="s">
        <v>939</v>
      </c>
      <c r="C98" s="102" t="s">
        <v>886</v>
      </c>
      <c r="D98" s="102">
        <v>3187</v>
      </c>
      <c r="E98" s="109"/>
      <c r="F98" s="109"/>
      <c r="G98" s="109"/>
      <c r="H98" s="109"/>
      <c r="I98" s="109"/>
      <c r="K98" s="109"/>
      <c r="L98" s="109"/>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104"/>
      <c r="CC98" s="104"/>
      <c r="CD98" s="104"/>
      <c r="CE98" s="104"/>
      <c r="CF98" s="104"/>
      <c r="CG98" s="104"/>
      <c r="CH98" s="104"/>
      <c r="CI98" s="104"/>
      <c r="CJ98" s="104"/>
      <c r="CK98" s="104"/>
    </row>
    <row r="99" spans="1:89" s="103" customFormat="1" ht="11.25">
      <c r="A99" s="101">
        <v>82</v>
      </c>
      <c r="B99" s="118" t="s">
        <v>491</v>
      </c>
      <c r="C99" s="102" t="s">
        <v>886</v>
      </c>
      <c r="D99" s="102">
        <v>3646</v>
      </c>
      <c r="E99" s="109" t="s">
        <v>19</v>
      </c>
      <c r="F99" s="109"/>
      <c r="G99" s="109" t="s">
        <v>19</v>
      </c>
      <c r="H99" s="109"/>
      <c r="I99" s="109" t="s">
        <v>19</v>
      </c>
      <c r="K99" s="109" t="s">
        <v>19</v>
      </c>
      <c r="L99" s="109" t="s">
        <v>19</v>
      </c>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104"/>
      <c r="CC99" s="104"/>
      <c r="CD99" s="104"/>
      <c r="CE99" s="104"/>
      <c r="CF99" s="104"/>
      <c r="CG99" s="104"/>
      <c r="CH99" s="104"/>
      <c r="CI99" s="104"/>
      <c r="CJ99" s="104"/>
      <c r="CK99" s="104"/>
    </row>
    <row r="100" spans="1:89" s="103" customFormat="1" ht="11.25">
      <c r="A100" s="91">
        <v>83</v>
      </c>
      <c r="B100" s="118" t="s">
        <v>476</v>
      </c>
      <c r="C100" s="102" t="s">
        <v>886</v>
      </c>
      <c r="D100" s="102">
        <v>3557</v>
      </c>
      <c r="E100" s="109"/>
      <c r="F100" s="109"/>
      <c r="G100" s="109"/>
      <c r="H100" s="109"/>
      <c r="I100" s="109"/>
      <c r="K100" s="109"/>
      <c r="L100" s="109"/>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4"/>
      <c r="CG100" s="104"/>
      <c r="CH100" s="104"/>
      <c r="CI100" s="104"/>
      <c r="CJ100" s="104"/>
      <c r="CK100" s="104"/>
    </row>
    <row r="101" spans="1:89" s="103" customFormat="1" ht="11.25">
      <c r="A101" s="101">
        <v>84</v>
      </c>
      <c r="B101" s="118" t="s">
        <v>465</v>
      </c>
      <c r="C101" s="102" t="s">
        <v>886</v>
      </c>
      <c r="D101" s="102">
        <v>3470</v>
      </c>
      <c r="E101" s="109"/>
      <c r="F101" s="109"/>
      <c r="G101" s="109"/>
      <c r="H101" s="109"/>
      <c r="I101" s="109"/>
      <c r="K101" s="109"/>
      <c r="L101" s="109"/>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104"/>
      <c r="CC101" s="104"/>
      <c r="CD101" s="104"/>
      <c r="CE101" s="104"/>
      <c r="CF101" s="104"/>
      <c r="CG101" s="104"/>
      <c r="CH101" s="104"/>
      <c r="CI101" s="104"/>
      <c r="CJ101" s="104"/>
      <c r="CK101" s="104"/>
    </row>
    <row r="102" spans="1:89" s="103" customFormat="1" ht="11.25">
      <c r="A102" s="91">
        <v>85</v>
      </c>
      <c r="B102" s="118" t="s">
        <v>836</v>
      </c>
      <c r="C102" s="102" t="s">
        <v>886</v>
      </c>
      <c r="D102" s="102">
        <v>3304</v>
      </c>
      <c r="E102" s="109"/>
      <c r="F102" s="109"/>
      <c r="G102" s="109"/>
      <c r="H102" s="109"/>
      <c r="I102" s="109"/>
      <c r="K102" s="109"/>
      <c r="L102" s="109"/>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104"/>
      <c r="CC102" s="104"/>
      <c r="CD102" s="104"/>
      <c r="CE102" s="104"/>
      <c r="CF102" s="104"/>
      <c r="CG102" s="104"/>
      <c r="CH102" s="104"/>
      <c r="CI102" s="104"/>
      <c r="CJ102" s="104"/>
      <c r="CK102" s="104"/>
    </row>
    <row r="103" spans="1:89" s="103" customFormat="1" ht="11.25">
      <c r="A103" s="101">
        <v>86</v>
      </c>
      <c r="B103" s="118" t="s">
        <v>11</v>
      </c>
      <c r="C103" s="102" t="s">
        <v>886</v>
      </c>
      <c r="D103" s="102">
        <v>3146</v>
      </c>
      <c r="E103" s="109"/>
      <c r="F103" s="109"/>
      <c r="G103" s="109"/>
      <c r="H103" s="109"/>
      <c r="I103" s="109"/>
      <c r="K103" s="109"/>
      <c r="L103" s="109"/>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104"/>
      <c r="CF103" s="104"/>
      <c r="CG103" s="104"/>
      <c r="CH103" s="104"/>
      <c r="CI103" s="104"/>
      <c r="CJ103" s="104"/>
      <c r="CK103" s="104"/>
    </row>
    <row r="104" spans="1:89" s="103" customFormat="1" ht="11.25">
      <c r="A104" s="91">
        <v>87</v>
      </c>
      <c r="B104" s="118" t="s">
        <v>523</v>
      </c>
      <c r="C104" s="102" t="s">
        <v>886</v>
      </c>
      <c r="D104" s="102">
        <v>3599</v>
      </c>
      <c r="E104" s="109" t="s">
        <v>19</v>
      </c>
      <c r="F104" s="109"/>
      <c r="G104" s="109" t="s">
        <v>19</v>
      </c>
      <c r="H104" s="109"/>
      <c r="I104" s="109" t="s">
        <v>19</v>
      </c>
      <c r="K104" s="109" t="s">
        <v>19</v>
      </c>
      <c r="L104" s="109" t="s">
        <v>19</v>
      </c>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4"/>
      <c r="CB104" s="104"/>
      <c r="CC104" s="104"/>
      <c r="CD104" s="104"/>
      <c r="CE104" s="104"/>
      <c r="CF104" s="104"/>
      <c r="CG104" s="104"/>
      <c r="CH104" s="104"/>
      <c r="CI104" s="104"/>
      <c r="CJ104" s="104"/>
      <c r="CK104" s="104"/>
    </row>
    <row r="105" spans="1:89" s="103" customFormat="1" ht="11.25">
      <c r="A105" s="101">
        <v>88</v>
      </c>
      <c r="B105" s="118" t="s">
        <v>523</v>
      </c>
      <c r="C105" s="102" t="s">
        <v>886</v>
      </c>
      <c r="D105" s="102">
        <v>3599</v>
      </c>
      <c r="E105" s="123">
        <v>0.25</v>
      </c>
      <c r="F105" s="109"/>
      <c r="G105" s="109" t="s">
        <v>19</v>
      </c>
      <c r="H105" s="109"/>
      <c r="I105" s="109" t="s">
        <v>19</v>
      </c>
      <c r="K105" s="109" t="s">
        <v>19</v>
      </c>
      <c r="L105" s="109" t="s">
        <v>19</v>
      </c>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row>
    <row r="106" spans="1:89" s="103" customFormat="1" ht="11.25">
      <c r="A106" s="91">
        <v>89</v>
      </c>
      <c r="B106" s="118" t="s">
        <v>628</v>
      </c>
      <c r="C106" s="102" t="s">
        <v>886</v>
      </c>
      <c r="D106" s="102">
        <v>3511</v>
      </c>
      <c r="E106" s="109" t="s">
        <v>19</v>
      </c>
      <c r="F106" s="109"/>
      <c r="G106" s="109" t="s">
        <v>19</v>
      </c>
      <c r="H106" s="109"/>
      <c r="I106" s="109" t="s">
        <v>19</v>
      </c>
      <c r="K106" s="109" t="s">
        <v>19</v>
      </c>
      <c r="L106" s="109" t="s">
        <v>19</v>
      </c>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row>
    <row r="107" spans="1:89" s="103" customFormat="1" ht="11.25">
      <c r="A107" s="101">
        <v>90</v>
      </c>
      <c r="B107" s="118" t="s">
        <v>757</v>
      </c>
      <c r="C107" s="102" t="s">
        <v>886</v>
      </c>
      <c r="D107" s="102">
        <v>3425</v>
      </c>
      <c r="E107" s="109" t="s">
        <v>19</v>
      </c>
      <c r="F107" s="109"/>
      <c r="G107" s="109" t="s">
        <v>19</v>
      </c>
      <c r="H107" s="109"/>
      <c r="I107" s="109" t="s">
        <v>19</v>
      </c>
      <c r="K107" s="109" t="s">
        <v>19</v>
      </c>
      <c r="L107" s="109" t="s">
        <v>19</v>
      </c>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row>
    <row r="108" spans="1:89" s="103" customFormat="1" ht="11.25">
      <c r="A108" s="91">
        <v>91</v>
      </c>
      <c r="B108" s="118" t="s">
        <v>661</v>
      </c>
      <c r="C108" s="102" t="s">
        <v>886</v>
      </c>
      <c r="D108" s="102">
        <v>3261</v>
      </c>
      <c r="E108" s="109"/>
      <c r="F108" s="124">
        <v>0.15</v>
      </c>
      <c r="G108" s="92">
        <f>SUM(D108*0.15)</f>
        <v>489.15</v>
      </c>
      <c r="H108" s="109"/>
      <c r="I108" s="109"/>
      <c r="K108" s="109"/>
      <c r="L108" s="109"/>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c r="CG108" s="104"/>
      <c r="CH108" s="104"/>
      <c r="CI108" s="104"/>
      <c r="CJ108" s="104"/>
      <c r="CK108" s="104"/>
    </row>
    <row r="109" spans="1:89" s="103" customFormat="1" ht="11.25">
      <c r="A109" s="101">
        <v>92</v>
      </c>
      <c r="B109" s="118" t="s">
        <v>661</v>
      </c>
      <c r="C109" s="102" t="s">
        <v>886</v>
      </c>
      <c r="D109" s="102">
        <v>3261</v>
      </c>
      <c r="E109" s="109"/>
      <c r="F109" s="109"/>
      <c r="G109" s="109"/>
      <c r="H109" s="109"/>
      <c r="I109" s="109"/>
      <c r="K109" s="109"/>
      <c r="L109" s="109"/>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104"/>
      <c r="CD109" s="104"/>
      <c r="CE109" s="104"/>
      <c r="CF109" s="104"/>
      <c r="CG109" s="104"/>
      <c r="CH109" s="104"/>
      <c r="CI109" s="104"/>
      <c r="CJ109" s="104"/>
      <c r="CK109" s="104"/>
    </row>
    <row r="110" spans="1:89" s="103" customFormat="1" ht="11.25">
      <c r="A110" s="91">
        <v>93</v>
      </c>
      <c r="B110" s="118" t="s">
        <v>661</v>
      </c>
      <c r="C110" s="102" t="s">
        <v>886</v>
      </c>
      <c r="D110" s="102">
        <v>3261</v>
      </c>
      <c r="E110" s="123">
        <v>0.25</v>
      </c>
      <c r="F110" s="109"/>
      <c r="G110" s="109"/>
      <c r="H110" s="109"/>
      <c r="I110" s="109"/>
      <c r="K110" s="109"/>
      <c r="L110" s="109"/>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4"/>
      <c r="BX110" s="104"/>
      <c r="BY110" s="104"/>
      <c r="BZ110" s="104"/>
      <c r="CA110" s="104"/>
      <c r="CB110" s="104"/>
      <c r="CC110" s="104"/>
      <c r="CD110" s="104"/>
      <c r="CE110" s="104"/>
      <c r="CF110" s="104"/>
      <c r="CG110" s="104"/>
      <c r="CH110" s="104"/>
      <c r="CI110" s="104"/>
      <c r="CJ110" s="104"/>
      <c r="CK110" s="104"/>
    </row>
    <row r="111" spans="1:89" s="103" customFormat="1" ht="11.25">
      <c r="A111" s="101">
        <v>94</v>
      </c>
      <c r="B111" s="118" t="s">
        <v>724</v>
      </c>
      <c r="C111" s="102" t="s">
        <v>886</v>
      </c>
      <c r="D111" s="102">
        <v>3105</v>
      </c>
      <c r="E111" s="109"/>
      <c r="F111" s="109"/>
      <c r="G111" s="109"/>
      <c r="H111" s="109"/>
      <c r="I111" s="109"/>
      <c r="K111" s="109"/>
      <c r="L111" s="109"/>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4"/>
      <c r="BX111" s="104"/>
      <c r="BY111" s="104"/>
      <c r="BZ111" s="104"/>
      <c r="CA111" s="104"/>
      <c r="CB111" s="104"/>
      <c r="CC111" s="104"/>
      <c r="CD111" s="104"/>
      <c r="CE111" s="104"/>
      <c r="CF111" s="104"/>
      <c r="CG111" s="104"/>
      <c r="CH111" s="104"/>
      <c r="CI111" s="104"/>
      <c r="CJ111" s="104"/>
      <c r="CK111" s="104"/>
    </row>
    <row r="112" spans="1:89" s="103" customFormat="1" ht="11.25">
      <c r="A112" s="91">
        <v>95</v>
      </c>
      <c r="B112" s="118" t="s">
        <v>724</v>
      </c>
      <c r="C112" s="102" t="s">
        <v>886</v>
      </c>
      <c r="D112" s="102">
        <v>3105</v>
      </c>
      <c r="E112" s="109"/>
      <c r="F112" s="124">
        <v>0.15</v>
      </c>
      <c r="G112" s="92">
        <f>SUM(D112*0.15)</f>
        <v>465.75</v>
      </c>
      <c r="H112" s="109"/>
      <c r="I112" s="109"/>
      <c r="K112" s="109"/>
      <c r="L112" s="109"/>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4"/>
      <c r="BX112" s="104"/>
      <c r="BY112" s="104"/>
      <c r="BZ112" s="104"/>
      <c r="CA112" s="104"/>
      <c r="CB112" s="104"/>
      <c r="CC112" s="104"/>
      <c r="CD112" s="104"/>
      <c r="CE112" s="104"/>
      <c r="CF112" s="104"/>
      <c r="CG112" s="104"/>
      <c r="CH112" s="104"/>
      <c r="CI112" s="104"/>
      <c r="CJ112" s="104"/>
      <c r="CK112" s="104"/>
    </row>
    <row r="113" spans="1:89" s="103" customFormat="1" ht="11.25">
      <c r="A113" s="101">
        <v>96</v>
      </c>
      <c r="B113" s="118" t="s">
        <v>846</v>
      </c>
      <c r="C113" s="102" t="s">
        <v>886</v>
      </c>
      <c r="D113" s="102">
        <v>2888</v>
      </c>
      <c r="E113" s="109"/>
      <c r="F113" s="109"/>
      <c r="G113" s="109"/>
      <c r="H113" s="109"/>
      <c r="I113" s="109"/>
      <c r="K113" s="109"/>
      <c r="L113" s="109"/>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4"/>
      <c r="BX113" s="104"/>
      <c r="BY113" s="104"/>
      <c r="BZ113" s="104"/>
      <c r="CA113" s="104"/>
      <c r="CB113" s="104"/>
      <c r="CC113" s="104"/>
      <c r="CD113" s="104"/>
      <c r="CE113" s="104"/>
      <c r="CF113" s="104"/>
      <c r="CG113" s="104"/>
      <c r="CH113" s="104"/>
      <c r="CI113" s="104"/>
      <c r="CJ113" s="104"/>
      <c r="CK113" s="104"/>
    </row>
    <row r="114" spans="1:89" s="103" customFormat="1" ht="11.25">
      <c r="A114" s="91">
        <v>97</v>
      </c>
      <c r="B114" s="118" t="s">
        <v>846</v>
      </c>
      <c r="C114" s="102" t="s">
        <v>886</v>
      </c>
      <c r="D114" s="102">
        <v>2888</v>
      </c>
      <c r="E114" s="123">
        <v>0.25</v>
      </c>
      <c r="F114" s="109"/>
      <c r="G114" s="109"/>
      <c r="H114" s="109"/>
      <c r="I114" s="109"/>
      <c r="K114" s="109"/>
      <c r="L114" s="109"/>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104"/>
      <c r="CD114" s="104"/>
      <c r="CE114" s="104"/>
      <c r="CF114" s="104"/>
      <c r="CG114" s="104"/>
      <c r="CH114" s="104"/>
      <c r="CI114" s="104"/>
      <c r="CJ114" s="104"/>
      <c r="CK114" s="104"/>
    </row>
    <row r="115" spans="1:89" s="103" customFormat="1" ht="22.5">
      <c r="A115" s="101">
        <v>98</v>
      </c>
      <c r="B115" s="118" t="s">
        <v>12</v>
      </c>
      <c r="C115" s="102"/>
      <c r="D115" s="102">
        <v>3411</v>
      </c>
      <c r="E115" s="109"/>
      <c r="F115" s="109"/>
      <c r="G115" s="109"/>
      <c r="H115" s="109"/>
      <c r="I115" s="109"/>
      <c r="K115" s="109"/>
      <c r="L115" s="109"/>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row>
    <row r="116" spans="1:89" s="103" customFormat="1" ht="22.5">
      <c r="A116" s="91">
        <v>99</v>
      </c>
      <c r="B116" s="118" t="s">
        <v>13</v>
      </c>
      <c r="C116" s="102"/>
      <c r="D116" s="102">
        <v>3327</v>
      </c>
      <c r="E116" s="109"/>
      <c r="F116" s="109"/>
      <c r="G116" s="109"/>
      <c r="H116" s="109"/>
      <c r="I116" s="109"/>
      <c r="K116" s="109"/>
      <c r="L116" s="109"/>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4"/>
      <c r="CC116" s="104"/>
      <c r="CD116" s="104"/>
      <c r="CE116" s="104"/>
      <c r="CF116" s="104"/>
      <c r="CG116" s="104"/>
      <c r="CH116" s="104"/>
      <c r="CI116" s="104"/>
      <c r="CJ116" s="104"/>
      <c r="CK116" s="104"/>
    </row>
    <row r="117" spans="1:89" s="103" customFormat="1" ht="22.5">
      <c r="A117" s="101">
        <v>100</v>
      </c>
      <c r="B117" s="118" t="s">
        <v>14</v>
      </c>
      <c r="C117" s="102"/>
      <c r="D117" s="102">
        <v>3245</v>
      </c>
      <c r="E117" s="109"/>
      <c r="F117" s="109"/>
      <c r="G117" s="109"/>
      <c r="H117" s="109"/>
      <c r="I117" s="109"/>
      <c r="K117" s="109"/>
      <c r="L117" s="109"/>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4"/>
      <c r="CK117" s="104"/>
    </row>
    <row r="118" spans="1:89" s="103" customFormat="1" ht="22.5">
      <c r="A118" s="91">
        <v>101</v>
      </c>
      <c r="B118" s="118" t="s">
        <v>12</v>
      </c>
      <c r="C118" s="102"/>
      <c r="D118" s="102">
        <v>3411</v>
      </c>
      <c r="E118" s="123">
        <v>0.25</v>
      </c>
      <c r="F118" s="109"/>
      <c r="G118" s="109"/>
      <c r="H118" s="109"/>
      <c r="I118" s="109"/>
      <c r="K118" s="109"/>
      <c r="L118" s="109"/>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row>
    <row r="119" spans="1:89" s="103" customFormat="1" ht="22.5">
      <c r="A119" s="101">
        <v>102</v>
      </c>
      <c r="B119" s="118" t="s">
        <v>13</v>
      </c>
      <c r="C119" s="102"/>
      <c r="D119" s="102">
        <v>3327</v>
      </c>
      <c r="E119" s="123">
        <v>0.25</v>
      </c>
      <c r="F119" s="109"/>
      <c r="G119" s="109"/>
      <c r="H119" s="109"/>
      <c r="I119" s="109"/>
      <c r="K119" s="109"/>
      <c r="L119" s="109"/>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4"/>
      <c r="BW119" s="104"/>
      <c r="BX119" s="104"/>
      <c r="BY119" s="104"/>
      <c r="BZ119" s="104"/>
      <c r="CA119" s="104"/>
      <c r="CB119" s="104"/>
      <c r="CC119" s="104"/>
      <c r="CD119" s="104"/>
      <c r="CE119" s="104"/>
      <c r="CF119" s="104"/>
      <c r="CG119" s="104"/>
      <c r="CH119" s="104"/>
      <c r="CI119" s="104"/>
      <c r="CJ119" s="104"/>
      <c r="CK119" s="104"/>
    </row>
    <row r="120" spans="1:89" s="103" customFormat="1" ht="22.5">
      <c r="A120" s="91">
        <v>103</v>
      </c>
      <c r="B120" s="118" t="s">
        <v>14</v>
      </c>
      <c r="C120" s="102"/>
      <c r="D120" s="102">
        <v>3245</v>
      </c>
      <c r="E120" s="123">
        <v>0.25</v>
      </c>
      <c r="F120" s="109"/>
      <c r="G120" s="109"/>
      <c r="H120" s="109"/>
      <c r="I120" s="109"/>
      <c r="K120" s="109"/>
      <c r="L120" s="109"/>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row>
    <row r="121" spans="1:89" s="103" customFormat="1" ht="22.5">
      <c r="A121" s="101">
        <v>104</v>
      </c>
      <c r="B121" s="118" t="s">
        <v>15</v>
      </c>
      <c r="C121" s="102"/>
      <c r="D121" s="102">
        <v>3090</v>
      </c>
      <c r="E121" s="109"/>
      <c r="F121" s="109"/>
      <c r="G121" s="109"/>
      <c r="H121" s="109"/>
      <c r="I121" s="109"/>
      <c r="K121" s="109"/>
      <c r="L121" s="109"/>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4"/>
      <c r="BX121" s="104"/>
      <c r="BY121" s="104"/>
      <c r="BZ121" s="104"/>
      <c r="CA121" s="104"/>
      <c r="CB121" s="104"/>
      <c r="CC121" s="104"/>
      <c r="CD121" s="104"/>
      <c r="CE121" s="104"/>
      <c r="CF121" s="104"/>
      <c r="CG121" s="104"/>
      <c r="CH121" s="104"/>
      <c r="CI121" s="104"/>
      <c r="CJ121" s="104"/>
      <c r="CK121" s="104"/>
    </row>
    <row r="122" spans="1:89" s="103" customFormat="1" ht="22.5">
      <c r="A122" s="91">
        <v>105</v>
      </c>
      <c r="B122" s="118" t="s">
        <v>16</v>
      </c>
      <c r="C122" s="102"/>
      <c r="D122" s="102">
        <v>2942</v>
      </c>
      <c r="E122" s="109"/>
      <c r="F122" s="109"/>
      <c r="G122" s="109"/>
      <c r="H122" s="109"/>
      <c r="I122" s="109"/>
      <c r="K122" s="109"/>
      <c r="L122" s="109"/>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row>
    <row r="123" spans="1:89" s="103" customFormat="1" ht="22.5">
      <c r="A123" s="101">
        <v>106</v>
      </c>
      <c r="B123" s="118" t="s">
        <v>17</v>
      </c>
      <c r="C123" s="102"/>
      <c r="D123" s="102">
        <v>2736</v>
      </c>
      <c r="E123" s="125"/>
      <c r="F123" s="125"/>
      <c r="G123" s="125"/>
      <c r="H123" s="125"/>
      <c r="I123" s="125"/>
      <c r="K123" s="109" t="s">
        <v>19</v>
      </c>
      <c r="L123" s="109" t="s">
        <v>19</v>
      </c>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4"/>
      <c r="BR123" s="104"/>
      <c r="BS123" s="104"/>
      <c r="BT123" s="104"/>
      <c r="BU123" s="104"/>
      <c r="BV123" s="104"/>
      <c r="BW123" s="104"/>
      <c r="BX123" s="104"/>
      <c r="BY123" s="104"/>
      <c r="BZ123" s="104"/>
      <c r="CA123" s="104"/>
      <c r="CB123" s="104"/>
      <c r="CC123" s="104"/>
      <c r="CD123" s="104"/>
      <c r="CE123" s="104"/>
      <c r="CF123" s="104"/>
      <c r="CG123" s="104"/>
      <c r="CH123" s="104"/>
      <c r="CI123" s="104"/>
      <c r="CJ123" s="104"/>
      <c r="CK123" s="104"/>
    </row>
    <row r="124" spans="1:89" s="103" customFormat="1" ht="11.25">
      <c r="A124" s="91">
        <v>107</v>
      </c>
      <c r="B124" s="118" t="s">
        <v>941</v>
      </c>
      <c r="C124" s="102"/>
      <c r="D124" s="102">
        <v>3266</v>
      </c>
      <c r="E124" s="125">
        <v>0.25</v>
      </c>
      <c r="F124" s="125"/>
      <c r="G124" s="125"/>
      <c r="H124" s="125"/>
      <c r="I124" s="125"/>
      <c r="K124" s="109"/>
      <c r="L124" s="109"/>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104"/>
      <c r="BX124" s="104"/>
      <c r="BY124" s="104"/>
      <c r="BZ124" s="104"/>
      <c r="CA124" s="104"/>
      <c r="CB124" s="104"/>
      <c r="CC124" s="104"/>
      <c r="CD124" s="104"/>
      <c r="CE124" s="104"/>
      <c r="CF124" s="104"/>
      <c r="CG124" s="104"/>
      <c r="CH124" s="104"/>
      <c r="CI124" s="104"/>
      <c r="CJ124" s="104"/>
      <c r="CK124" s="104"/>
    </row>
    <row r="125" spans="1:89" s="103" customFormat="1" ht="11.25">
      <c r="A125" s="101">
        <v>108</v>
      </c>
      <c r="B125" s="118" t="s">
        <v>942</v>
      </c>
      <c r="C125" s="102"/>
      <c r="D125" s="102">
        <v>3186</v>
      </c>
      <c r="E125" s="125">
        <v>0.25</v>
      </c>
      <c r="F125" s="125"/>
      <c r="G125" s="125"/>
      <c r="H125" s="125"/>
      <c r="I125" s="125"/>
      <c r="K125" s="109"/>
      <c r="L125" s="109"/>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c r="BZ125" s="104"/>
      <c r="CA125" s="104"/>
      <c r="CB125" s="104"/>
      <c r="CC125" s="104"/>
      <c r="CD125" s="104"/>
      <c r="CE125" s="104"/>
      <c r="CF125" s="104"/>
      <c r="CG125" s="104"/>
      <c r="CH125" s="104"/>
      <c r="CI125" s="104"/>
      <c r="CJ125" s="104"/>
      <c r="CK125" s="104"/>
    </row>
    <row r="126" spans="1:89" s="103" customFormat="1" ht="11.25">
      <c r="A126" s="91">
        <v>109</v>
      </c>
      <c r="B126" s="118" t="s">
        <v>943</v>
      </c>
      <c r="C126" s="102"/>
      <c r="D126" s="102">
        <v>3108</v>
      </c>
      <c r="E126" s="125">
        <v>0.25</v>
      </c>
      <c r="F126" s="125"/>
      <c r="G126" s="125"/>
      <c r="H126" s="125"/>
      <c r="I126" s="125"/>
      <c r="K126" s="109"/>
      <c r="L126" s="109"/>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4"/>
      <c r="BW126" s="104"/>
      <c r="BX126" s="104"/>
      <c r="BY126" s="104"/>
      <c r="BZ126" s="104"/>
      <c r="CA126" s="104"/>
      <c r="CB126" s="104"/>
      <c r="CC126" s="104"/>
      <c r="CD126" s="104"/>
      <c r="CE126" s="104"/>
      <c r="CF126" s="104"/>
      <c r="CG126" s="104"/>
      <c r="CH126" s="104"/>
      <c r="CI126" s="104"/>
      <c r="CJ126" s="104"/>
      <c r="CK126" s="104"/>
    </row>
    <row r="127" spans="1:89" s="103" customFormat="1" ht="11.25">
      <c r="A127" s="101">
        <v>110</v>
      </c>
      <c r="B127" s="118" t="s">
        <v>944</v>
      </c>
      <c r="C127" s="102"/>
      <c r="D127" s="102">
        <v>2960</v>
      </c>
      <c r="E127" s="125">
        <v>0.25</v>
      </c>
      <c r="F127" s="125"/>
      <c r="G127" s="125"/>
      <c r="H127" s="125"/>
      <c r="I127" s="125"/>
      <c r="K127" s="109"/>
      <c r="L127" s="109"/>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c r="BM127" s="104"/>
      <c r="BN127" s="104"/>
      <c r="BO127" s="104"/>
      <c r="BP127" s="104"/>
      <c r="BQ127" s="104"/>
      <c r="BR127" s="104"/>
      <c r="BS127" s="104"/>
      <c r="BT127" s="104"/>
      <c r="BU127" s="104"/>
      <c r="BV127" s="104"/>
      <c r="BW127" s="104"/>
      <c r="BX127" s="104"/>
      <c r="BY127" s="104"/>
      <c r="BZ127" s="104"/>
      <c r="CA127" s="104"/>
      <c r="CB127" s="104"/>
      <c r="CC127" s="104"/>
      <c r="CD127" s="104"/>
      <c r="CE127" s="104"/>
      <c r="CF127" s="104"/>
      <c r="CG127" s="104"/>
      <c r="CH127" s="104"/>
      <c r="CI127" s="104"/>
      <c r="CJ127" s="104"/>
      <c r="CK127" s="104"/>
    </row>
    <row r="128" spans="1:89" s="103" customFormat="1" ht="11.25">
      <c r="A128" s="91">
        <v>111</v>
      </c>
      <c r="B128" s="118" t="s">
        <v>945</v>
      </c>
      <c r="C128" s="102"/>
      <c r="D128" s="102">
        <v>2819</v>
      </c>
      <c r="E128" s="125">
        <v>0.25</v>
      </c>
      <c r="F128" s="125"/>
      <c r="G128" s="125"/>
      <c r="H128" s="125"/>
      <c r="I128" s="125"/>
      <c r="K128" s="109"/>
      <c r="L128" s="109"/>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c r="BK128" s="104"/>
      <c r="BL128" s="104"/>
      <c r="BM128" s="104"/>
      <c r="BN128" s="104"/>
      <c r="BO128" s="104"/>
      <c r="BP128" s="104"/>
      <c r="BQ128" s="104"/>
      <c r="BR128" s="104"/>
      <c r="BS128" s="104"/>
      <c r="BT128" s="104"/>
      <c r="BU128" s="104"/>
      <c r="BV128" s="104"/>
      <c r="BW128" s="104"/>
      <c r="BX128" s="104"/>
      <c r="BY128" s="104"/>
      <c r="BZ128" s="104"/>
      <c r="CA128" s="104"/>
      <c r="CB128" s="104"/>
      <c r="CC128" s="104"/>
      <c r="CD128" s="104"/>
      <c r="CE128" s="104"/>
      <c r="CF128" s="104"/>
      <c r="CG128" s="104"/>
      <c r="CH128" s="104"/>
      <c r="CI128" s="104"/>
      <c r="CJ128" s="104"/>
      <c r="CK128" s="104"/>
    </row>
    <row r="129" spans="1:89" s="103" customFormat="1" ht="12.75">
      <c r="A129" s="101">
        <v>112</v>
      </c>
      <c r="B129" s="91" t="s">
        <v>951</v>
      </c>
      <c r="C129" s="91" t="s">
        <v>200</v>
      </c>
      <c r="D129" s="108">
        <v>6750</v>
      </c>
      <c r="E129" s="109"/>
      <c r="F129" s="109"/>
      <c r="G129" s="109"/>
      <c r="H129" s="123">
        <v>0.15</v>
      </c>
      <c r="I129" s="113">
        <v>1069</v>
      </c>
      <c r="K129" s="109"/>
      <c r="L129" s="109"/>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c r="BK129" s="104"/>
      <c r="BL129" s="104"/>
      <c r="BM129" s="104"/>
      <c r="BN129" s="104"/>
      <c r="BO129" s="104"/>
      <c r="BP129" s="104"/>
      <c r="BQ129" s="104"/>
      <c r="BR129" s="104"/>
      <c r="BS129" s="104"/>
      <c r="BT129" s="104"/>
      <c r="BU129" s="104"/>
      <c r="BV129" s="104"/>
      <c r="BW129" s="104"/>
      <c r="BX129" s="104"/>
      <c r="BY129" s="104"/>
      <c r="BZ129" s="104"/>
      <c r="CA129" s="104"/>
      <c r="CB129" s="104"/>
      <c r="CC129" s="104"/>
      <c r="CD129" s="104"/>
      <c r="CE129" s="104"/>
      <c r="CF129" s="104"/>
      <c r="CG129" s="104"/>
      <c r="CH129" s="104"/>
      <c r="CI129" s="104"/>
      <c r="CJ129" s="104"/>
      <c r="CK129" s="104"/>
    </row>
    <row r="130" spans="1:89" s="103" customFormat="1" ht="22.5">
      <c r="A130" s="101">
        <v>113</v>
      </c>
      <c r="B130" s="91" t="s">
        <v>102</v>
      </c>
      <c r="C130" s="91" t="s">
        <v>200</v>
      </c>
      <c r="D130" s="108">
        <v>5265</v>
      </c>
      <c r="E130" s="109"/>
      <c r="F130" s="109"/>
      <c r="G130" s="109"/>
      <c r="H130" s="123">
        <v>0.15</v>
      </c>
      <c r="I130" s="113">
        <f>(D130*0.15)</f>
        <v>789.75</v>
      </c>
      <c r="K130" s="109"/>
      <c r="L130" s="109"/>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4"/>
      <c r="BV130" s="104"/>
      <c r="BW130" s="104"/>
      <c r="BX130" s="104"/>
      <c r="BY130" s="104"/>
      <c r="BZ130" s="104"/>
      <c r="CA130" s="104"/>
      <c r="CB130" s="104"/>
      <c r="CC130" s="104"/>
      <c r="CD130" s="104"/>
      <c r="CE130" s="104"/>
      <c r="CF130" s="104"/>
      <c r="CG130" s="104"/>
      <c r="CH130" s="104"/>
      <c r="CI130" s="104"/>
      <c r="CJ130" s="104"/>
      <c r="CK130" s="104"/>
    </row>
    <row r="131" spans="1:89" s="103" customFormat="1" ht="12.75">
      <c r="A131" s="101">
        <v>114</v>
      </c>
      <c r="B131" s="91" t="s">
        <v>946</v>
      </c>
      <c r="C131" s="91" t="s">
        <v>200</v>
      </c>
      <c r="D131" s="108">
        <v>3548</v>
      </c>
      <c r="E131" s="125"/>
      <c r="F131" s="125"/>
      <c r="G131" s="125"/>
      <c r="H131" s="125">
        <v>0.15</v>
      </c>
      <c r="I131" s="114">
        <f>(D131*0.15)</f>
        <v>532.1999999999999</v>
      </c>
      <c r="K131" s="109" t="s">
        <v>19</v>
      </c>
      <c r="L131" s="109" t="s">
        <v>19</v>
      </c>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4"/>
      <c r="BX131" s="104"/>
      <c r="BY131" s="104"/>
      <c r="BZ131" s="104"/>
      <c r="CA131" s="104"/>
      <c r="CB131" s="104"/>
      <c r="CC131" s="104"/>
      <c r="CD131" s="104"/>
      <c r="CE131" s="104"/>
      <c r="CF131" s="104"/>
      <c r="CG131" s="104"/>
      <c r="CH131" s="104"/>
      <c r="CI131" s="104"/>
      <c r="CJ131" s="104"/>
      <c r="CK131" s="104"/>
    </row>
    <row r="132" spans="1:89" s="103" customFormat="1" ht="22.5">
      <c r="A132" s="101">
        <v>115</v>
      </c>
      <c r="B132" s="91" t="s">
        <v>112</v>
      </c>
      <c r="C132" s="91" t="s">
        <v>200</v>
      </c>
      <c r="D132" s="108">
        <v>3548</v>
      </c>
      <c r="E132" s="109"/>
      <c r="F132" s="109"/>
      <c r="G132" s="109"/>
      <c r="H132" s="125">
        <v>0.15</v>
      </c>
      <c r="I132" s="114">
        <f aca="true" t="shared" si="0" ref="I132:I170">(D132*0.15)</f>
        <v>532.1999999999999</v>
      </c>
      <c r="K132" s="109" t="s">
        <v>19</v>
      </c>
      <c r="L132" s="109" t="s">
        <v>19</v>
      </c>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4"/>
      <c r="BR132" s="104"/>
      <c r="BS132" s="104"/>
      <c r="BT132" s="104"/>
      <c r="BU132" s="104"/>
      <c r="BV132" s="104"/>
      <c r="BW132" s="104"/>
      <c r="BX132" s="104"/>
      <c r="BY132" s="104"/>
      <c r="BZ132" s="104"/>
      <c r="CA132" s="104"/>
      <c r="CB132" s="104"/>
      <c r="CC132" s="104"/>
      <c r="CD132" s="104"/>
      <c r="CE132" s="104"/>
      <c r="CF132" s="104"/>
      <c r="CG132" s="104"/>
      <c r="CH132" s="104"/>
      <c r="CI132" s="104"/>
      <c r="CJ132" s="104"/>
      <c r="CK132" s="104"/>
    </row>
    <row r="133" spans="1:89" s="103" customFormat="1" ht="22.5">
      <c r="A133" s="101">
        <v>116</v>
      </c>
      <c r="B133" s="91" t="s">
        <v>20</v>
      </c>
      <c r="C133" s="91" t="s">
        <v>200</v>
      </c>
      <c r="D133" s="108">
        <v>4330</v>
      </c>
      <c r="E133" s="109"/>
      <c r="F133" s="109"/>
      <c r="G133" s="109"/>
      <c r="H133" s="125">
        <v>0.15</v>
      </c>
      <c r="I133" s="114">
        <f t="shared" si="0"/>
        <v>649.5</v>
      </c>
      <c r="K133" s="109" t="s">
        <v>19</v>
      </c>
      <c r="L133" s="109" t="s">
        <v>19</v>
      </c>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row>
    <row r="134" spans="1:89" s="103" customFormat="1" ht="22.5">
      <c r="A134" s="101">
        <v>117</v>
      </c>
      <c r="B134" s="91" t="s">
        <v>33</v>
      </c>
      <c r="C134" s="91" t="s">
        <v>200</v>
      </c>
      <c r="D134" s="108">
        <v>3297</v>
      </c>
      <c r="E134" s="109"/>
      <c r="F134" s="109"/>
      <c r="G134" s="109"/>
      <c r="H134" s="125">
        <v>0.15</v>
      </c>
      <c r="I134" s="114">
        <f t="shared" si="0"/>
        <v>494.54999999999995</v>
      </c>
      <c r="K134" s="109" t="s">
        <v>19</v>
      </c>
      <c r="L134" s="109" t="s">
        <v>19</v>
      </c>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c r="BM134" s="104"/>
      <c r="BN134" s="104"/>
      <c r="BO134" s="104"/>
      <c r="BP134" s="104"/>
      <c r="BQ134" s="104"/>
      <c r="BR134" s="104"/>
      <c r="BS134" s="104"/>
      <c r="BT134" s="104"/>
      <c r="BU134" s="104"/>
      <c r="BV134" s="104"/>
      <c r="BW134" s="104"/>
      <c r="BX134" s="104"/>
      <c r="BY134" s="104"/>
      <c r="BZ134" s="104"/>
      <c r="CA134" s="104"/>
      <c r="CB134" s="104"/>
      <c r="CC134" s="104"/>
      <c r="CD134" s="104"/>
      <c r="CE134" s="104"/>
      <c r="CF134" s="104"/>
      <c r="CG134" s="104"/>
      <c r="CH134" s="104"/>
      <c r="CI134" s="104"/>
      <c r="CJ134" s="104"/>
      <c r="CK134" s="104"/>
    </row>
    <row r="135" spans="1:89" s="103" customFormat="1" ht="22.5">
      <c r="A135" s="101">
        <v>118</v>
      </c>
      <c r="B135" s="91" t="s">
        <v>21</v>
      </c>
      <c r="C135" s="91" t="s">
        <v>200</v>
      </c>
      <c r="D135" s="108">
        <v>3022</v>
      </c>
      <c r="E135" s="109"/>
      <c r="F135" s="109"/>
      <c r="G135" s="109"/>
      <c r="H135" s="125">
        <v>0.15</v>
      </c>
      <c r="I135" s="114">
        <f t="shared" si="0"/>
        <v>453.3</v>
      </c>
      <c r="K135" s="109" t="s">
        <v>19</v>
      </c>
      <c r="L135" s="109" t="s">
        <v>19</v>
      </c>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c r="BJ135" s="104"/>
      <c r="BK135" s="104"/>
      <c r="BL135" s="104"/>
      <c r="BM135" s="104"/>
      <c r="BN135" s="104"/>
      <c r="BO135" s="104"/>
      <c r="BP135" s="104"/>
      <c r="BQ135" s="104"/>
      <c r="BR135" s="104"/>
      <c r="BS135" s="104"/>
      <c r="BT135" s="104"/>
      <c r="BU135" s="104"/>
      <c r="BV135" s="104"/>
      <c r="BW135" s="104"/>
      <c r="BX135" s="104"/>
      <c r="BY135" s="104"/>
      <c r="BZ135" s="104"/>
      <c r="CA135" s="104"/>
      <c r="CB135" s="104"/>
      <c r="CC135" s="104"/>
      <c r="CD135" s="104"/>
      <c r="CE135" s="104"/>
      <c r="CF135" s="104"/>
      <c r="CG135" s="104"/>
      <c r="CH135" s="104"/>
      <c r="CI135" s="104"/>
      <c r="CJ135" s="104"/>
      <c r="CK135" s="104"/>
    </row>
    <row r="136" spans="1:89" s="103" customFormat="1" ht="22.5">
      <c r="A136" s="101">
        <v>119</v>
      </c>
      <c r="B136" s="91" t="s">
        <v>22</v>
      </c>
      <c r="C136" s="91" t="s">
        <v>200</v>
      </c>
      <c r="D136" s="108">
        <v>4122</v>
      </c>
      <c r="E136" s="125"/>
      <c r="F136" s="125"/>
      <c r="G136" s="125"/>
      <c r="H136" s="125">
        <v>0.15</v>
      </c>
      <c r="I136" s="114">
        <f t="shared" si="0"/>
        <v>618.3</v>
      </c>
      <c r="K136" s="109" t="s">
        <v>19</v>
      </c>
      <c r="L136" s="109" t="s">
        <v>19</v>
      </c>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c r="BM136" s="104"/>
      <c r="BN136" s="104"/>
      <c r="BO136" s="104"/>
      <c r="BP136" s="104"/>
      <c r="BQ136" s="104"/>
      <c r="BR136" s="104"/>
      <c r="BS136" s="104"/>
      <c r="BT136" s="104"/>
      <c r="BU136" s="104"/>
      <c r="BV136" s="104"/>
      <c r="BW136" s="104"/>
      <c r="BX136" s="104"/>
      <c r="BY136" s="104"/>
      <c r="BZ136" s="104"/>
      <c r="CA136" s="104"/>
      <c r="CB136" s="104"/>
      <c r="CC136" s="104"/>
      <c r="CD136" s="104"/>
      <c r="CE136" s="104"/>
      <c r="CF136" s="104"/>
      <c r="CG136" s="104"/>
      <c r="CH136" s="104"/>
      <c r="CI136" s="104"/>
      <c r="CJ136" s="104"/>
      <c r="CK136" s="104"/>
    </row>
    <row r="137" spans="1:89" s="103" customFormat="1" ht="22.5">
      <c r="A137" s="101">
        <v>120</v>
      </c>
      <c r="B137" s="91" t="s">
        <v>947</v>
      </c>
      <c r="C137" s="91" t="s">
        <v>200</v>
      </c>
      <c r="D137" s="108">
        <v>3333</v>
      </c>
      <c r="E137" s="125"/>
      <c r="F137" s="125"/>
      <c r="G137" s="125"/>
      <c r="H137" s="125">
        <v>0.15</v>
      </c>
      <c r="I137" s="114">
        <f t="shared" si="0"/>
        <v>499.95</v>
      </c>
      <c r="K137" s="109" t="s">
        <v>19</v>
      </c>
      <c r="L137" s="109" t="s">
        <v>19</v>
      </c>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c r="BM137" s="104"/>
      <c r="BN137" s="104"/>
      <c r="BO137" s="104"/>
      <c r="BP137" s="104"/>
      <c r="BQ137" s="104"/>
      <c r="BR137" s="104"/>
      <c r="BS137" s="104"/>
      <c r="BT137" s="104"/>
      <c r="BU137" s="104"/>
      <c r="BV137" s="104"/>
      <c r="BW137" s="104"/>
      <c r="BX137" s="104"/>
      <c r="BY137" s="104"/>
      <c r="BZ137" s="104"/>
      <c r="CA137" s="104"/>
      <c r="CB137" s="104"/>
      <c r="CC137" s="104"/>
      <c r="CD137" s="104"/>
      <c r="CE137" s="104"/>
      <c r="CF137" s="104"/>
      <c r="CG137" s="104"/>
      <c r="CH137" s="104"/>
      <c r="CI137" s="104"/>
      <c r="CJ137" s="104"/>
      <c r="CK137" s="104"/>
    </row>
    <row r="138" spans="1:89" s="103" customFormat="1" ht="22.5">
      <c r="A138" s="101">
        <v>121</v>
      </c>
      <c r="B138" s="91" t="s">
        <v>948</v>
      </c>
      <c r="C138" s="91" t="s">
        <v>949</v>
      </c>
      <c r="D138" s="108">
        <v>1511</v>
      </c>
      <c r="E138" s="109" t="s">
        <v>19</v>
      </c>
      <c r="F138" s="109"/>
      <c r="G138" s="109" t="s">
        <v>19</v>
      </c>
      <c r="H138" s="125">
        <v>0.15</v>
      </c>
      <c r="I138" s="114">
        <f t="shared" si="0"/>
        <v>226.65</v>
      </c>
      <c r="K138" s="109" t="s">
        <v>19</v>
      </c>
      <c r="L138" s="109" t="s">
        <v>19</v>
      </c>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c r="BU138" s="104"/>
      <c r="BV138" s="104"/>
      <c r="BW138" s="104"/>
      <c r="BX138" s="104"/>
      <c r="BY138" s="104"/>
      <c r="BZ138" s="104"/>
      <c r="CA138" s="104"/>
      <c r="CB138" s="104"/>
      <c r="CC138" s="104"/>
      <c r="CD138" s="104"/>
      <c r="CE138" s="104"/>
      <c r="CF138" s="104"/>
      <c r="CG138" s="104"/>
      <c r="CH138" s="104"/>
      <c r="CI138" s="104"/>
      <c r="CJ138" s="104"/>
      <c r="CK138" s="104"/>
    </row>
    <row r="139" spans="1:89" s="103" customFormat="1" ht="22.5">
      <c r="A139" s="101">
        <v>122</v>
      </c>
      <c r="B139" s="91" t="s">
        <v>23</v>
      </c>
      <c r="C139" s="91" t="s">
        <v>24</v>
      </c>
      <c r="D139" s="108">
        <v>2062</v>
      </c>
      <c r="E139" s="109" t="s">
        <v>19</v>
      </c>
      <c r="F139" s="109"/>
      <c r="G139" s="109" t="s">
        <v>19</v>
      </c>
      <c r="H139" s="125">
        <v>0.15</v>
      </c>
      <c r="I139" s="114">
        <f t="shared" si="0"/>
        <v>309.3</v>
      </c>
      <c r="K139" s="109" t="s">
        <v>19</v>
      </c>
      <c r="L139" s="109" t="s">
        <v>19</v>
      </c>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4"/>
      <c r="BD139" s="104"/>
      <c r="BE139" s="104"/>
      <c r="BF139" s="104"/>
      <c r="BG139" s="104"/>
      <c r="BH139" s="104"/>
      <c r="BI139" s="104"/>
      <c r="BJ139" s="104"/>
      <c r="BK139" s="104"/>
      <c r="BL139" s="104"/>
      <c r="BM139" s="104"/>
      <c r="BN139" s="104"/>
      <c r="BO139" s="104"/>
      <c r="BP139" s="104"/>
      <c r="BQ139" s="104"/>
      <c r="BR139" s="104"/>
      <c r="BS139" s="104"/>
      <c r="BT139" s="104"/>
      <c r="BU139" s="104"/>
      <c r="BV139" s="104"/>
      <c r="BW139" s="104"/>
      <c r="BX139" s="104"/>
      <c r="BY139" s="104"/>
      <c r="BZ139" s="104"/>
      <c r="CA139" s="104"/>
      <c r="CB139" s="104"/>
      <c r="CC139" s="104"/>
      <c r="CD139" s="104"/>
      <c r="CE139" s="104"/>
      <c r="CF139" s="104"/>
      <c r="CG139" s="104"/>
      <c r="CH139" s="104"/>
      <c r="CI139" s="104"/>
      <c r="CJ139" s="104"/>
      <c r="CK139" s="104"/>
    </row>
    <row r="140" spans="1:89" s="103" customFormat="1" ht="22.5">
      <c r="A140" s="101">
        <v>123</v>
      </c>
      <c r="B140" s="91" t="s">
        <v>950</v>
      </c>
      <c r="C140" s="91" t="s">
        <v>200</v>
      </c>
      <c r="D140" s="108">
        <v>3022</v>
      </c>
      <c r="E140" s="109" t="s">
        <v>19</v>
      </c>
      <c r="F140" s="109"/>
      <c r="G140" s="109" t="s">
        <v>19</v>
      </c>
      <c r="H140" s="125">
        <v>0.15</v>
      </c>
      <c r="I140" s="114">
        <f t="shared" si="0"/>
        <v>453.3</v>
      </c>
      <c r="K140" s="109" t="s">
        <v>19</v>
      </c>
      <c r="L140" s="109" t="s">
        <v>19</v>
      </c>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c r="BJ140" s="104"/>
      <c r="BK140" s="104"/>
      <c r="BL140" s="104"/>
      <c r="BM140" s="104"/>
      <c r="BN140" s="104"/>
      <c r="BO140" s="104"/>
      <c r="BP140" s="104"/>
      <c r="BQ140" s="104"/>
      <c r="BR140" s="104"/>
      <c r="BS140" s="104"/>
      <c r="BT140" s="104"/>
      <c r="BU140" s="104"/>
      <c r="BV140" s="104"/>
      <c r="BW140" s="104"/>
      <c r="BX140" s="104"/>
      <c r="BY140" s="104"/>
      <c r="BZ140" s="104"/>
      <c r="CA140" s="104"/>
      <c r="CB140" s="104"/>
      <c r="CC140" s="104"/>
      <c r="CD140" s="104"/>
      <c r="CE140" s="104"/>
      <c r="CF140" s="104"/>
      <c r="CG140" s="104"/>
      <c r="CH140" s="104"/>
      <c r="CI140" s="104"/>
      <c r="CJ140" s="104"/>
      <c r="CK140" s="104"/>
    </row>
    <row r="141" spans="1:89" s="103" customFormat="1" ht="22.5">
      <c r="A141" s="101">
        <v>124</v>
      </c>
      <c r="B141" s="91" t="s">
        <v>26</v>
      </c>
      <c r="C141" s="91" t="s">
        <v>200</v>
      </c>
      <c r="D141" s="108">
        <v>3252</v>
      </c>
      <c r="E141" s="109" t="s">
        <v>19</v>
      </c>
      <c r="F141" s="109"/>
      <c r="G141" s="109" t="s">
        <v>19</v>
      </c>
      <c r="H141" s="125">
        <v>0.15</v>
      </c>
      <c r="I141" s="114">
        <f t="shared" si="0"/>
        <v>487.79999999999995</v>
      </c>
      <c r="K141" s="109" t="s">
        <v>19</v>
      </c>
      <c r="L141" s="109" t="s">
        <v>19</v>
      </c>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4"/>
      <c r="BR141" s="104"/>
      <c r="BS141" s="104"/>
      <c r="BT141" s="104"/>
      <c r="BU141" s="104"/>
      <c r="BV141" s="104"/>
      <c r="BW141" s="104"/>
      <c r="BX141" s="104"/>
      <c r="BY141" s="104"/>
      <c r="BZ141" s="104"/>
      <c r="CA141" s="104"/>
      <c r="CB141" s="104"/>
      <c r="CC141" s="104"/>
      <c r="CD141" s="104"/>
      <c r="CE141" s="104"/>
      <c r="CF141" s="104"/>
      <c r="CG141" s="104"/>
      <c r="CH141" s="104"/>
      <c r="CI141" s="104"/>
      <c r="CJ141" s="104"/>
      <c r="CK141" s="104"/>
    </row>
    <row r="142" spans="1:89" s="103" customFormat="1" ht="22.5">
      <c r="A142" s="101">
        <v>125</v>
      </c>
      <c r="B142" s="91" t="s">
        <v>29</v>
      </c>
      <c r="C142" s="91" t="s">
        <v>200</v>
      </c>
      <c r="D142" s="108">
        <v>3297</v>
      </c>
      <c r="E142" s="109" t="s">
        <v>19</v>
      </c>
      <c r="F142" s="109"/>
      <c r="G142" s="109" t="s">
        <v>19</v>
      </c>
      <c r="H142" s="125">
        <v>0.15</v>
      </c>
      <c r="I142" s="114">
        <f t="shared" si="0"/>
        <v>494.54999999999995</v>
      </c>
      <c r="K142" s="109" t="s">
        <v>19</v>
      </c>
      <c r="L142" s="109" t="s">
        <v>19</v>
      </c>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c r="CE142" s="104"/>
      <c r="CF142" s="104"/>
      <c r="CG142" s="104"/>
      <c r="CH142" s="104"/>
      <c r="CI142" s="104"/>
      <c r="CJ142" s="104"/>
      <c r="CK142" s="104"/>
    </row>
    <row r="143" spans="1:89" s="103" customFormat="1" ht="22.5">
      <c r="A143" s="101">
        <v>126</v>
      </c>
      <c r="B143" s="91" t="s">
        <v>30</v>
      </c>
      <c r="C143" s="91" t="s">
        <v>200</v>
      </c>
      <c r="D143" s="108">
        <v>3462</v>
      </c>
      <c r="E143" s="109" t="s">
        <v>19</v>
      </c>
      <c r="F143" s="109"/>
      <c r="G143" s="109" t="s">
        <v>19</v>
      </c>
      <c r="H143" s="125">
        <v>0.15</v>
      </c>
      <c r="I143" s="114">
        <f t="shared" si="0"/>
        <v>519.3</v>
      </c>
      <c r="K143" s="109" t="s">
        <v>19</v>
      </c>
      <c r="L143" s="109" t="s">
        <v>19</v>
      </c>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c r="CF143" s="104"/>
      <c r="CG143" s="104"/>
      <c r="CH143" s="104"/>
      <c r="CI143" s="104"/>
      <c r="CJ143" s="104"/>
      <c r="CK143" s="104"/>
    </row>
    <row r="144" spans="1:89" s="103" customFormat="1" ht="22.5">
      <c r="A144" s="101">
        <v>127</v>
      </c>
      <c r="B144" s="91" t="s">
        <v>31</v>
      </c>
      <c r="C144" s="91" t="s">
        <v>200</v>
      </c>
      <c r="D144" s="108">
        <v>3462</v>
      </c>
      <c r="E144" s="109" t="s">
        <v>19</v>
      </c>
      <c r="F144" s="109"/>
      <c r="G144" s="109" t="s">
        <v>19</v>
      </c>
      <c r="H144" s="125">
        <v>0.15</v>
      </c>
      <c r="I144" s="114">
        <f t="shared" si="0"/>
        <v>519.3</v>
      </c>
      <c r="K144" s="109" t="s">
        <v>19</v>
      </c>
      <c r="L144" s="109" t="s">
        <v>19</v>
      </c>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c r="BO144" s="104"/>
      <c r="BP144" s="104"/>
      <c r="BQ144" s="104"/>
      <c r="BR144" s="104"/>
      <c r="BS144" s="104"/>
      <c r="BT144" s="104"/>
      <c r="BU144" s="104"/>
      <c r="BV144" s="104"/>
      <c r="BW144" s="104"/>
      <c r="BX144" s="104"/>
      <c r="BY144" s="104"/>
      <c r="BZ144" s="104"/>
      <c r="CA144" s="104"/>
      <c r="CB144" s="104"/>
      <c r="CC144" s="104"/>
      <c r="CD144" s="104"/>
      <c r="CE144" s="104"/>
      <c r="CF144" s="104"/>
      <c r="CG144" s="104"/>
      <c r="CH144" s="104"/>
      <c r="CI144" s="104"/>
      <c r="CJ144" s="104"/>
      <c r="CK144" s="104"/>
    </row>
    <row r="145" spans="1:89" s="103" customFormat="1" ht="12.75">
      <c r="A145" s="101">
        <v>128</v>
      </c>
      <c r="B145" s="91" t="s">
        <v>32</v>
      </c>
      <c r="C145" s="91" t="s">
        <v>200</v>
      </c>
      <c r="D145" s="108">
        <v>3462</v>
      </c>
      <c r="E145" s="109" t="s">
        <v>19</v>
      </c>
      <c r="F145" s="109"/>
      <c r="G145" s="109" t="s">
        <v>19</v>
      </c>
      <c r="H145" s="125">
        <v>0.15</v>
      </c>
      <c r="I145" s="114">
        <f t="shared" si="0"/>
        <v>519.3</v>
      </c>
      <c r="K145" s="109" t="s">
        <v>19</v>
      </c>
      <c r="L145" s="109" t="s">
        <v>19</v>
      </c>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c r="BM145" s="104"/>
      <c r="BN145" s="104"/>
      <c r="BO145" s="104"/>
      <c r="BP145" s="104"/>
      <c r="BQ145" s="104"/>
      <c r="BR145" s="104"/>
      <c r="BS145" s="104"/>
      <c r="BT145" s="104"/>
      <c r="BU145" s="104"/>
      <c r="BV145" s="104"/>
      <c r="BW145" s="104"/>
      <c r="BX145" s="104"/>
      <c r="BY145" s="104"/>
      <c r="BZ145" s="104"/>
      <c r="CA145" s="104"/>
      <c r="CB145" s="104"/>
      <c r="CC145" s="104"/>
      <c r="CD145" s="104"/>
      <c r="CE145" s="104"/>
      <c r="CF145" s="104"/>
      <c r="CG145" s="104"/>
      <c r="CH145" s="104"/>
      <c r="CI145" s="104"/>
      <c r="CJ145" s="104"/>
      <c r="CK145" s="104"/>
    </row>
    <row r="146" spans="1:89" s="126" customFormat="1" ht="22.5">
      <c r="A146" s="101">
        <v>129</v>
      </c>
      <c r="B146" s="91" t="s">
        <v>33</v>
      </c>
      <c r="C146" s="91" t="s">
        <v>200</v>
      </c>
      <c r="D146" s="108">
        <v>3297</v>
      </c>
      <c r="E146" s="109" t="s">
        <v>19</v>
      </c>
      <c r="F146" s="109"/>
      <c r="G146" s="109" t="s">
        <v>19</v>
      </c>
      <c r="H146" s="125">
        <v>0.15</v>
      </c>
      <c r="I146" s="114">
        <f t="shared" si="0"/>
        <v>494.54999999999995</v>
      </c>
      <c r="J146" s="103"/>
      <c r="K146" s="109" t="s">
        <v>19</v>
      </c>
      <c r="L146" s="109" t="s">
        <v>19</v>
      </c>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row>
    <row r="147" spans="1:89" s="103" customFormat="1" ht="22.5">
      <c r="A147" s="101">
        <v>130</v>
      </c>
      <c r="B147" s="91" t="s">
        <v>34</v>
      </c>
      <c r="C147" s="91" t="s">
        <v>200</v>
      </c>
      <c r="D147" s="108">
        <v>4122</v>
      </c>
      <c r="E147" s="109" t="s">
        <v>19</v>
      </c>
      <c r="F147" s="109"/>
      <c r="G147" s="109" t="s">
        <v>19</v>
      </c>
      <c r="H147" s="125">
        <v>0.15</v>
      </c>
      <c r="I147" s="114">
        <f t="shared" si="0"/>
        <v>618.3</v>
      </c>
      <c r="K147" s="109" t="s">
        <v>19</v>
      </c>
      <c r="L147" s="109" t="s">
        <v>19</v>
      </c>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c r="CE147" s="104"/>
      <c r="CF147" s="104"/>
      <c r="CG147" s="104"/>
      <c r="CH147" s="104"/>
      <c r="CI147" s="104"/>
      <c r="CJ147" s="104"/>
      <c r="CK147" s="104"/>
    </row>
    <row r="148" spans="1:89" s="103" customFormat="1" ht="22.5">
      <c r="A148" s="101">
        <v>131</v>
      </c>
      <c r="B148" s="91" t="s">
        <v>35</v>
      </c>
      <c r="C148" s="91" t="s">
        <v>200</v>
      </c>
      <c r="D148" s="108">
        <v>2062</v>
      </c>
      <c r="E148" s="109" t="s">
        <v>19</v>
      </c>
      <c r="F148" s="109"/>
      <c r="G148" s="109" t="s">
        <v>19</v>
      </c>
      <c r="H148" s="125">
        <v>0.15</v>
      </c>
      <c r="I148" s="114">
        <f t="shared" si="0"/>
        <v>309.3</v>
      </c>
      <c r="K148" s="109" t="s">
        <v>19</v>
      </c>
      <c r="L148" s="109" t="s">
        <v>19</v>
      </c>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04"/>
      <c r="BR148" s="104"/>
      <c r="BS148" s="104"/>
      <c r="BT148" s="104"/>
      <c r="BU148" s="104"/>
      <c r="BV148" s="104"/>
      <c r="BW148" s="104"/>
      <c r="BX148" s="104"/>
      <c r="BY148" s="104"/>
      <c r="BZ148" s="104"/>
      <c r="CA148" s="104"/>
      <c r="CB148" s="104"/>
      <c r="CC148" s="104"/>
      <c r="CD148" s="104"/>
      <c r="CE148" s="104"/>
      <c r="CF148" s="104"/>
      <c r="CG148" s="104"/>
      <c r="CH148" s="104"/>
      <c r="CI148" s="104"/>
      <c r="CJ148" s="104"/>
      <c r="CK148" s="104"/>
    </row>
    <row r="149" spans="1:89" s="105" customFormat="1" ht="24" customHeight="1">
      <c r="A149" s="101">
        <v>132</v>
      </c>
      <c r="B149" s="91" t="s">
        <v>38</v>
      </c>
      <c r="C149" s="91" t="s">
        <v>200</v>
      </c>
      <c r="D149" s="108">
        <v>2878</v>
      </c>
      <c r="E149" s="109" t="s">
        <v>19</v>
      </c>
      <c r="F149" s="109"/>
      <c r="G149" s="109" t="s">
        <v>19</v>
      </c>
      <c r="H149" s="125">
        <v>0.15</v>
      </c>
      <c r="I149" s="114">
        <f t="shared" si="0"/>
        <v>431.7</v>
      </c>
      <c r="J149" s="103"/>
      <c r="K149" s="109" t="s">
        <v>19</v>
      </c>
      <c r="L149" s="109" t="s">
        <v>19</v>
      </c>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BP149" s="104"/>
      <c r="BQ149" s="104"/>
      <c r="BR149" s="104"/>
      <c r="BS149" s="104"/>
      <c r="BT149" s="104"/>
      <c r="BU149" s="104"/>
      <c r="BV149" s="104"/>
      <c r="BW149" s="104"/>
      <c r="BX149" s="104"/>
      <c r="BY149" s="104"/>
      <c r="BZ149" s="104"/>
      <c r="CA149" s="104"/>
      <c r="CB149" s="104"/>
      <c r="CC149" s="104"/>
      <c r="CD149" s="104"/>
      <c r="CE149" s="104"/>
      <c r="CF149" s="104"/>
      <c r="CG149" s="104"/>
      <c r="CH149" s="104"/>
      <c r="CI149" s="104"/>
      <c r="CJ149" s="104"/>
      <c r="CK149" s="104"/>
    </row>
    <row r="150" spans="1:89" s="105" customFormat="1" ht="22.5">
      <c r="A150" s="101">
        <v>133</v>
      </c>
      <c r="B150" s="91" t="s">
        <v>36</v>
      </c>
      <c r="C150" s="91" t="s">
        <v>200</v>
      </c>
      <c r="D150" s="108">
        <v>4122</v>
      </c>
      <c r="E150" s="109" t="s">
        <v>19</v>
      </c>
      <c r="F150" s="109"/>
      <c r="G150" s="109" t="s">
        <v>19</v>
      </c>
      <c r="H150" s="125">
        <v>0.15</v>
      </c>
      <c r="I150" s="114">
        <f t="shared" si="0"/>
        <v>618.3</v>
      </c>
      <c r="J150" s="103"/>
      <c r="K150" s="109" t="s">
        <v>19</v>
      </c>
      <c r="L150" s="109" t="s">
        <v>19</v>
      </c>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04"/>
      <c r="BR150" s="104"/>
      <c r="BS150" s="104"/>
      <c r="BT150" s="104"/>
      <c r="BU150" s="104"/>
      <c r="BV150" s="104"/>
      <c r="BW150" s="104"/>
      <c r="BX150" s="104"/>
      <c r="BY150" s="104"/>
      <c r="BZ150" s="104"/>
      <c r="CA150" s="104"/>
      <c r="CB150" s="104"/>
      <c r="CC150" s="104"/>
      <c r="CD150" s="104"/>
      <c r="CE150" s="104"/>
      <c r="CF150" s="104"/>
      <c r="CG150" s="104"/>
      <c r="CH150" s="104"/>
      <c r="CI150" s="104"/>
      <c r="CJ150" s="104"/>
      <c r="CK150" s="104"/>
    </row>
    <row r="151" spans="1:89" s="105" customFormat="1" ht="22.5">
      <c r="A151" s="101">
        <v>134</v>
      </c>
      <c r="B151" s="91" t="s">
        <v>973</v>
      </c>
      <c r="C151" s="91" t="s">
        <v>200</v>
      </c>
      <c r="D151" s="108">
        <v>7628</v>
      </c>
      <c r="E151" s="109" t="s">
        <v>19</v>
      </c>
      <c r="F151" s="109"/>
      <c r="G151" s="109" t="s">
        <v>19</v>
      </c>
      <c r="H151" s="125">
        <v>0.15</v>
      </c>
      <c r="I151" s="114">
        <v>382</v>
      </c>
      <c r="J151" s="103"/>
      <c r="K151" s="109" t="s">
        <v>19</v>
      </c>
      <c r="L151" s="109" t="s">
        <v>19</v>
      </c>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c r="BU151" s="104"/>
      <c r="BV151" s="104"/>
      <c r="BW151" s="104"/>
      <c r="BX151" s="104"/>
      <c r="BY151" s="104"/>
      <c r="BZ151" s="104"/>
      <c r="CA151" s="104"/>
      <c r="CB151" s="104"/>
      <c r="CC151" s="104"/>
      <c r="CD151" s="104"/>
      <c r="CE151" s="104"/>
      <c r="CF151" s="104"/>
      <c r="CG151" s="104"/>
      <c r="CH151" s="104"/>
      <c r="CI151" s="104"/>
      <c r="CJ151" s="104"/>
      <c r="CK151" s="104"/>
    </row>
    <row r="152" spans="1:89" s="105" customFormat="1" ht="12.75">
      <c r="A152" s="101">
        <v>135</v>
      </c>
      <c r="B152" s="91" t="s">
        <v>37</v>
      </c>
      <c r="C152" s="91" t="s">
        <v>200</v>
      </c>
      <c r="D152" s="108">
        <v>3907</v>
      </c>
      <c r="E152" s="109" t="s">
        <v>19</v>
      </c>
      <c r="F152" s="109"/>
      <c r="G152" s="109" t="s">
        <v>19</v>
      </c>
      <c r="H152" s="125">
        <v>0.15</v>
      </c>
      <c r="I152" s="114">
        <v>276</v>
      </c>
      <c r="J152" s="103"/>
      <c r="K152" s="109" t="s">
        <v>19</v>
      </c>
      <c r="L152" s="109" t="s">
        <v>19</v>
      </c>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c r="BX152" s="104"/>
      <c r="BY152" s="104"/>
      <c r="BZ152" s="104"/>
      <c r="CA152" s="104"/>
      <c r="CB152" s="104"/>
      <c r="CC152" s="104"/>
      <c r="CD152" s="104"/>
      <c r="CE152" s="104"/>
      <c r="CF152" s="104"/>
      <c r="CG152" s="104"/>
      <c r="CH152" s="104"/>
      <c r="CI152" s="104"/>
      <c r="CJ152" s="104"/>
      <c r="CK152" s="104"/>
    </row>
    <row r="153" spans="1:89" s="103" customFormat="1" ht="22.5">
      <c r="A153" s="101">
        <v>136</v>
      </c>
      <c r="B153" s="91" t="s">
        <v>25</v>
      </c>
      <c r="C153" s="91" t="s">
        <v>200</v>
      </c>
      <c r="D153" s="108">
        <v>3022</v>
      </c>
      <c r="E153" s="109" t="s">
        <v>19</v>
      </c>
      <c r="F153" s="109"/>
      <c r="G153" s="109" t="s">
        <v>19</v>
      </c>
      <c r="H153" s="125">
        <v>0.15</v>
      </c>
      <c r="I153" s="114">
        <f t="shared" si="0"/>
        <v>453.3</v>
      </c>
      <c r="K153" s="109" t="s">
        <v>19</v>
      </c>
      <c r="L153" s="109" t="s">
        <v>19</v>
      </c>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04"/>
      <c r="BR153" s="104"/>
      <c r="BS153" s="104"/>
      <c r="BT153" s="104"/>
      <c r="BU153" s="104"/>
      <c r="BV153" s="104"/>
      <c r="BW153" s="104"/>
      <c r="BX153" s="104"/>
      <c r="BY153" s="104"/>
      <c r="BZ153" s="104"/>
      <c r="CA153" s="104"/>
      <c r="CB153" s="104"/>
      <c r="CC153" s="104"/>
      <c r="CD153" s="104"/>
      <c r="CE153" s="104"/>
      <c r="CF153" s="104"/>
      <c r="CG153" s="104"/>
      <c r="CH153" s="104"/>
      <c r="CI153" s="104"/>
      <c r="CJ153" s="104"/>
      <c r="CK153" s="104"/>
    </row>
    <row r="154" spans="1:89" s="103" customFormat="1" ht="22.5">
      <c r="A154" s="101">
        <v>137</v>
      </c>
      <c r="B154" s="91" t="s">
        <v>75</v>
      </c>
      <c r="C154" s="91" t="s">
        <v>200</v>
      </c>
      <c r="D154" s="108">
        <v>2878</v>
      </c>
      <c r="E154" s="109" t="s">
        <v>19</v>
      </c>
      <c r="F154" s="109"/>
      <c r="G154" s="109" t="s">
        <v>19</v>
      </c>
      <c r="H154" s="125">
        <v>0.15</v>
      </c>
      <c r="I154" s="114">
        <f t="shared" si="0"/>
        <v>431.7</v>
      </c>
      <c r="K154" s="109" t="s">
        <v>19</v>
      </c>
      <c r="L154" s="109" t="s">
        <v>19</v>
      </c>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4"/>
      <c r="BR154" s="104"/>
      <c r="BS154" s="104"/>
      <c r="BT154" s="104"/>
      <c r="BU154" s="104"/>
      <c r="BV154" s="104"/>
      <c r="BW154" s="104"/>
      <c r="BX154" s="104"/>
      <c r="BY154" s="104"/>
      <c r="BZ154" s="104"/>
      <c r="CA154" s="104"/>
      <c r="CB154" s="104"/>
      <c r="CC154" s="104"/>
      <c r="CD154" s="104"/>
      <c r="CE154" s="104"/>
      <c r="CF154" s="104"/>
      <c r="CG154" s="104"/>
      <c r="CH154" s="104"/>
      <c r="CI154" s="104"/>
      <c r="CJ154" s="104"/>
      <c r="CK154" s="104"/>
    </row>
    <row r="155" spans="1:89" s="103" customFormat="1" ht="22.5">
      <c r="A155" s="101">
        <v>138</v>
      </c>
      <c r="B155" s="91" t="s">
        <v>39</v>
      </c>
      <c r="C155" s="91" t="s">
        <v>40</v>
      </c>
      <c r="D155" s="108">
        <v>4624</v>
      </c>
      <c r="E155" s="109" t="s">
        <v>19</v>
      </c>
      <c r="F155" s="109"/>
      <c r="G155" s="109" t="s">
        <v>19</v>
      </c>
      <c r="H155" s="125">
        <v>0.15</v>
      </c>
      <c r="I155" s="114">
        <v>484</v>
      </c>
      <c r="K155" s="109" t="s">
        <v>19</v>
      </c>
      <c r="L155" s="109" t="s">
        <v>19</v>
      </c>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c r="BM155" s="104"/>
      <c r="BN155" s="104"/>
      <c r="BO155" s="104"/>
      <c r="BP155" s="104"/>
      <c r="BQ155" s="104"/>
      <c r="BR155" s="104"/>
      <c r="BS155" s="104"/>
      <c r="BT155" s="104"/>
      <c r="BU155" s="104"/>
      <c r="BV155" s="104"/>
      <c r="BW155" s="104"/>
      <c r="BX155" s="104"/>
      <c r="BY155" s="104"/>
      <c r="BZ155" s="104"/>
      <c r="CA155" s="104"/>
      <c r="CB155" s="104"/>
      <c r="CC155" s="104"/>
      <c r="CD155" s="104"/>
      <c r="CE155" s="104"/>
      <c r="CF155" s="104"/>
      <c r="CG155" s="104"/>
      <c r="CH155" s="104"/>
      <c r="CI155" s="104"/>
      <c r="CJ155" s="104"/>
      <c r="CK155" s="104"/>
    </row>
    <row r="156" spans="1:89" s="103" customFormat="1" ht="22.5">
      <c r="A156" s="101">
        <v>139</v>
      </c>
      <c r="B156" s="91" t="s">
        <v>41</v>
      </c>
      <c r="C156" s="91" t="s">
        <v>201</v>
      </c>
      <c r="D156" s="108">
        <v>2717</v>
      </c>
      <c r="E156" s="109" t="s">
        <v>19</v>
      </c>
      <c r="F156" s="109"/>
      <c r="G156" s="109" t="s">
        <v>19</v>
      </c>
      <c r="H156" s="125">
        <v>0.15</v>
      </c>
      <c r="I156" s="114">
        <f t="shared" si="0"/>
        <v>407.55</v>
      </c>
      <c r="K156" s="109" t="s">
        <v>19</v>
      </c>
      <c r="L156" s="109" t="s">
        <v>19</v>
      </c>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c r="BM156" s="104"/>
      <c r="BN156" s="104"/>
      <c r="BO156" s="104"/>
      <c r="BP156" s="104"/>
      <c r="BQ156" s="104"/>
      <c r="BR156" s="104"/>
      <c r="BS156" s="104"/>
      <c r="BT156" s="104"/>
      <c r="BU156" s="104"/>
      <c r="BV156" s="104"/>
      <c r="BW156" s="104"/>
      <c r="BX156" s="104"/>
      <c r="BY156" s="104"/>
      <c r="BZ156" s="104"/>
      <c r="CA156" s="104"/>
      <c r="CB156" s="104"/>
      <c r="CC156" s="104"/>
      <c r="CD156" s="104"/>
      <c r="CE156" s="104"/>
      <c r="CF156" s="104"/>
      <c r="CG156" s="104"/>
      <c r="CH156" s="104"/>
      <c r="CI156" s="104"/>
      <c r="CJ156" s="104"/>
      <c r="CK156" s="104"/>
    </row>
    <row r="157" spans="1:89" s="103" customFormat="1" ht="22.5">
      <c r="A157" s="101">
        <v>140</v>
      </c>
      <c r="B157" s="91" t="s">
        <v>42</v>
      </c>
      <c r="C157" s="91" t="s">
        <v>201</v>
      </c>
      <c r="D157" s="108">
        <v>2650</v>
      </c>
      <c r="E157" s="109" t="s">
        <v>19</v>
      </c>
      <c r="F157" s="109"/>
      <c r="G157" s="109" t="s">
        <v>19</v>
      </c>
      <c r="H157" s="125">
        <v>0.15</v>
      </c>
      <c r="I157" s="114">
        <f t="shared" si="0"/>
        <v>397.5</v>
      </c>
      <c r="K157" s="109" t="s">
        <v>19</v>
      </c>
      <c r="L157" s="109" t="s">
        <v>19</v>
      </c>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04"/>
      <c r="BR157" s="104"/>
      <c r="BS157" s="104"/>
      <c r="BT157" s="104"/>
      <c r="BU157" s="104"/>
      <c r="BV157" s="104"/>
      <c r="BW157" s="104"/>
      <c r="BX157" s="104"/>
      <c r="BY157" s="104"/>
      <c r="BZ157" s="104"/>
      <c r="CA157" s="104"/>
      <c r="CB157" s="104"/>
      <c r="CC157" s="104"/>
      <c r="CD157" s="104"/>
      <c r="CE157" s="104"/>
      <c r="CF157" s="104"/>
      <c r="CG157" s="104"/>
      <c r="CH157" s="104"/>
      <c r="CI157" s="104"/>
      <c r="CJ157" s="104"/>
      <c r="CK157" s="104"/>
    </row>
    <row r="158" spans="1:89" s="103" customFormat="1" ht="22.5">
      <c r="A158" s="101">
        <v>141</v>
      </c>
      <c r="B158" s="91" t="s">
        <v>43</v>
      </c>
      <c r="C158" s="91" t="s">
        <v>201</v>
      </c>
      <c r="D158" s="108">
        <v>2585</v>
      </c>
      <c r="E158" s="109" t="s">
        <v>19</v>
      </c>
      <c r="F158" s="109"/>
      <c r="G158" s="109" t="s">
        <v>19</v>
      </c>
      <c r="H158" s="125">
        <v>0.15</v>
      </c>
      <c r="I158" s="114">
        <f t="shared" si="0"/>
        <v>387.75</v>
      </c>
      <c r="K158" s="109" t="s">
        <v>19</v>
      </c>
      <c r="L158" s="109" t="s">
        <v>19</v>
      </c>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c r="BU158" s="104"/>
      <c r="BV158" s="104"/>
      <c r="BW158" s="104"/>
      <c r="BX158" s="104"/>
      <c r="BY158" s="104"/>
      <c r="BZ158" s="104"/>
      <c r="CA158" s="104"/>
      <c r="CB158" s="104"/>
      <c r="CC158" s="104"/>
      <c r="CD158" s="104"/>
      <c r="CE158" s="104"/>
      <c r="CF158" s="104"/>
      <c r="CG158" s="104"/>
      <c r="CH158" s="104"/>
      <c r="CI158" s="104"/>
      <c r="CJ158" s="104"/>
      <c r="CK158" s="104"/>
    </row>
    <row r="159" spans="1:89" s="103" customFormat="1" ht="22.5">
      <c r="A159" s="101">
        <v>142</v>
      </c>
      <c r="B159" s="91" t="s">
        <v>44</v>
      </c>
      <c r="C159" s="91" t="s">
        <v>307</v>
      </c>
      <c r="D159" s="108">
        <v>2133</v>
      </c>
      <c r="E159" s="125">
        <v>0.25</v>
      </c>
      <c r="F159" s="109"/>
      <c r="G159" s="109" t="s">
        <v>19</v>
      </c>
      <c r="H159" s="125">
        <v>0.15</v>
      </c>
      <c r="I159" s="114">
        <f t="shared" si="0"/>
        <v>319.95</v>
      </c>
      <c r="K159" s="109" t="s">
        <v>19</v>
      </c>
      <c r="L159" s="109" t="s">
        <v>19</v>
      </c>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row>
    <row r="160" spans="1:89" s="103" customFormat="1" ht="22.5">
      <c r="A160" s="101">
        <v>143</v>
      </c>
      <c r="B160" s="91" t="s">
        <v>45</v>
      </c>
      <c r="C160" s="91" t="s">
        <v>307</v>
      </c>
      <c r="D160" s="108">
        <v>1934</v>
      </c>
      <c r="E160" s="125">
        <v>0.25</v>
      </c>
      <c r="F160" s="109"/>
      <c r="G160" s="109" t="s">
        <v>19</v>
      </c>
      <c r="H160" s="125">
        <v>0.15</v>
      </c>
      <c r="I160" s="114">
        <f t="shared" si="0"/>
        <v>290.09999999999997</v>
      </c>
      <c r="K160" s="109" t="s">
        <v>19</v>
      </c>
      <c r="L160" s="109" t="s">
        <v>19</v>
      </c>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c r="BZ160" s="104"/>
      <c r="CA160" s="104"/>
      <c r="CB160" s="104"/>
      <c r="CC160" s="104"/>
      <c r="CD160" s="104"/>
      <c r="CE160" s="104"/>
      <c r="CF160" s="104"/>
      <c r="CG160" s="104"/>
      <c r="CH160" s="104"/>
      <c r="CI160" s="104"/>
      <c r="CJ160" s="104"/>
      <c r="CK160" s="104"/>
    </row>
    <row r="161" spans="1:89" s="103" customFormat="1" ht="22.5">
      <c r="A161" s="101">
        <v>144</v>
      </c>
      <c r="B161" s="91" t="s">
        <v>50</v>
      </c>
      <c r="C161" s="91" t="s">
        <v>307</v>
      </c>
      <c r="D161" s="108">
        <v>2080</v>
      </c>
      <c r="E161" s="125">
        <v>0.25</v>
      </c>
      <c r="F161" s="109"/>
      <c r="G161" s="109" t="s">
        <v>19</v>
      </c>
      <c r="H161" s="125">
        <v>0.15</v>
      </c>
      <c r="I161" s="114">
        <f t="shared" si="0"/>
        <v>312</v>
      </c>
      <c r="K161" s="109" t="s">
        <v>19</v>
      </c>
      <c r="L161" s="109" t="s">
        <v>19</v>
      </c>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c r="BZ161" s="104"/>
      <c r="CA161" s="104"/>
      <c r="CB161" s="104"/>
      <c r="CC161" s="104"/>
      <c r="CD161" s="104"/>
      <c r="CE161" s="104"/>
      <c r="CF161" s="104"/>
      <c r="CG161" s="104"/>
      <c r="CH161" s="104"/>
      <c r="CI161" s="104"/>
      <c r="CJ161" s="104"/>
      <c r="CK161" s="104"/>
    </row>
    <row r="162" spans="1:89" s="103" customFormat="1" ht="22.5">
      <c r="A162" s="101">
        <v>145</v>
      </c>
      <c r="B162" s="91" t="s">
        <v>46</v>
      </c>
      <c r="C162" s="91" t="s">
        <v>307</v>
      </c>
      <c r="D162" s="108">
        <v>2133</v>
      </c>
      <c r="E162" s="125">
        <v>0.25</v>
      </c>
      <c r="F162" s="109"/>
      <c r="G162" s="109" t="s">
        <v>19</v>
      </c>
      <c r="H162" s="125">
        <v>0.15</v>
      </c>
      <c r="I162" s="114">
        <f t="shared" si="0"/>
        <v>319.95</v>
      </c>
      <c r="K162" s="109" t="s">
        <v>19</v>
      </c>
      <c r="L162" s="109" t="s">
        <v>19</v>
      </c>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04"/>
      <c r="BR162" s="104"/>
      <c r="BS162" s="104"/>
      <c r="BT162" s="104"/>
      <c r="BU162" s="104"/>
      <c r="BV162" s="104"/>
      <c r="BW162" s="104"/>
      <c r="BX162" s="104"/>
      <c r="BY162" s="104"/>
      <c r="BZ162" s="104"/>
      <c r="CA162" s="104"/>
      <c r="CB162" s="104"/>
      <c r="CC162" s="104"/>
      <c r="CD162" s="104"/>
      <c r="CE162" s="104"/>
      <c r="CF162" s="104"/>
      <c r="CG162" s="104"/>
      <c r="CH162" s="104"/>
      <c r="CI162" s="104"/>
      <c r="CJ162" s="104"/>
      <c r="CK162" s="104"/>
    </row>
    <row r="163" spans="1:89" s="103" customFormat="1" ht="22.5">
      <c r="A163" s="101">
        <v>146</v>
      </c>
      <c r="B163" s="91" t="s">
        <v>47</v>
      </c>
      <c r="C163" s="91" t="s">
        <v>200</v>
      </c>
      <c r="D163" s="108">
        <v>3653</v>
      </c>
      <c r="E163" s="109" t="s">
        <v>19</v>
      </c>
      <c r="F163" s="109"/>
      <c r="G163" s="109" t="s">
        <v>19</v>
      </c>
      <c r="H163" s="125">
        <v>0.15</v>
      </c>
      <c r="I163" s="114">
        <f t="shared" si="0"/>
        <v>547.9499999999999</v>
      </c>
      <c r="K163" s="109" t="s">
        <v>19</v>
      </c>
      <c r="L163" s="109" t="s">
        <v>19</v>
      </c>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c r="BM163" s="104"/>
      <c r="BN163" s="104"/>
      <c r="BO163" s="104"/>
      <c r="BP163" s="104"/>
      <c r="BQ163" s="104"/>
      <c r="BR163" s="104"/>
      <c r="BS163" s="104"/>
      <c r="BT163" s="104"/>
      <c r="BU163" s="104"/>
      <c r="BV163" s="104"/>
      <c r="BW163" s="104"/>
      <c r="BX163" s="104"/>
      <c r="BY163" s="104"/>
      <c r="BZ163" s="104"/>
      <c r="CA163" s="104"/>
      <c r="CB163" s="104"/>
      <c r="CC163" s="104"/>
      <c r="CD163" s="104"/>
      <c r="CE163" s="104"/>
      <c r="CF163" s="104"/>
      <c r="CG163" s="104"/>
      <c r="CH163" s="104"/>
      <c r="CI163" s="104"/>
      <c r="CJ163" s="104"/>
      <c r="CK163" s="104"/>
    </row>
    <row r="164" spans="1:89" s="103" customFormat="1" ht="12.75">
      <c r="A164" s="101">
        <v>147</v>
      </c>
      <c r="B164" s="91" t="s">
        <v>48</v>
      </c>
      <c r="C164" s="91" t="s">
        <v>200</v>
      </c>
      <c r="D164" s="108">
        <v>1534</v>
      </c>
      <c r="E164" s="109" t="s">
        <v>19</v>
      </c>
      <c r="F164" s="109"/>
      <c r="G164" s="109" t="s">
        <v>19</v>
      </c>
      <c r="H164" s="125">
        <v>0.15</v>
      </c>
      <c r="I164" s="114">
        <f t="shared" si="0"/>
        <v>230.1</v>
      </c>
      <c r="K164" s="109" t="s">
        <v>19</v>
      </c>
      <c r="L164" s="109" t="s">
        <v>19</v>
      </c>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c r="BQ164" s="104"/>
      <c r="BR164" s="104"/>
      <c r="BS164" s="104"/>
      <c r="BT164" s="104"/>
      <c r="BU164" s="104"/>
      <c r="BV164" s="104"/>
      <c r="BW164" s="104"/>
      <c r="BX164" s="104"/>
      <c r="BY164" s="104"/>
      <c r="BZ164" s="104"/>
      <c r="CA164" s="104"/>
      <c r="CB164" s="104"/>
      <c r="CC164" s="104"/>
      <c r="CD164" s="104"/>
      <c r="CE164" s="104"/>
      <c r="CF164" s="104"/>
      <c r="CG164" s="104"/>
      <c r="CH164" s="104"/>
      <c r="CI164" s="104"/>
      <c r="CJ164" s="104"/>
      <c r="CK164" s="104"/>
    </row>
    <row r="165" spans="1:89" s="103" customFormat="1" ht="22.5">
      <c r="A165" s="101">
        <v>148</v>
      </c>
      <c r="B165" s="91" t="s">
        <v>49</v>
      </c>
      <c r="C165" s="91" t="s">
        <v>200</v>
      </c>
      <c r="D165" s="108">
        <v>4225</v>
      </c>
      <c r="E165" s="109" t="s">
        <v>19</v>
      </c>
      <c r="F165" s="109"/>
      <c r="G165" s="109" t="s">
        <v>19</v>
      </c>
      <c r="H165" s="125">
        <v>0.15</v>
      </c>
      <c r="I165" s="114">
        <f t="shared" si="0"/>
        <v>633.75</v>
      </c>
      <c r="K165" s="109" t="s">
        <v>19</v>
      </c>
      <c r="L165" s="109" t="s">
        <v>19</v>
      </c>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04"/>
      <c r="BR165" s="104"/>
      <c r="BS165" s="104"/>
      <c r="BT165" s="104"/>
      <c r="BU165" s="104"/>
      <c r="BV165" s="104"/>
      <c r="BW165" s="104"/>
      <c r="BX165" s="104"/>
      <c r="BY165" s="104"/>
      <c r="BZ165" s="104"/>
      <c r="CA165" s="104"/>
      <c r="CB165" s="104"/>
      <c r="CC165" s="104"/>
      <c r="CD165" s="104"/>
      <c r="CE165" s="104"/>
      <c r="CF165" s="104"/>
      <c r="CG165" s="104"/>
      <c r="CH165" s="104"/>
      <c r="CI165" s="104"/>
      <c r="CJ165" s="104"/>
      <c r="CK165" s="104"/>
    </row>
    <row r="166" spans="1:89" s="103" customFormat="1" ht="22.5">
      <c r="A166" s="101">
        <v>149</v>
      </c>
      <c r="B166" s="91" t="s">
        <v>51</v>
      </c>
      <c r="C166" s="91" t="s">
        <v>200</v>
      </c>
      <c r="D166" s="108">
        <v>3744</v>
      </c>
      <c r="E166" s="125">
        <v>0.25</v>
      </c>
      <c r="F166" s="109"/>
      <c r="G166" s="109" t="s">
        <v>19</v>
      </c>
      <c r="H166" s="125">
        <v>0.15</v>
      </c>
      <c r="I166" s="114">
        <f t="shared" si="0"/>
        <v>561.6</v>
      </c>
      <c r="K166" s="109" t="s">
        <v>19</v>
      </c>
      <c r="L166" s="109" t="s">
        <v>19</v>
      </c>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c r="BQ166" s="104"/>
      <c r="BR166" s="104"/>
      <c r="BS166" s="104"/>
      <c r="BT166" s="104"/>
      <c r="BU166" s="104"/>
      <c r="BV166" s="104"/>
      <c r="BW166" s="104"/>
      <c r="BX166" s="104"/>
      <c r="BY166" s="104"/>
      <c r="BZ166" s="104"/>
      <c r="CA166" s="104"/>
      <c r="CB166" s="104"/>
      <c r="CC166" s="104"/>
      <c r="CD166" s="104"/>
      <c r="CE166" s="104"/>
      <c r="CF166" s="104"/>
      <c r="CG166" s="104"/>
      <c r="CH166" s="104"/>
      <c r="CI166" s="104"/>
      <c r="CJ166" s="104"/>
      <c r="CK166" s="104"/>
    </row>
    <row r="167" spans="1:89" s="103" customFormat="1" ht="12.75">
      <c r="A167" s="101">
        <v>150</v>
      </c>
      <c r="B167" s="91" t="s">
        <v>52</v>
      </c>
      <c r="C167" s="91" t="s">
        <v>40</v>
      </c>
      <c r="D167" s="108">
        <v>3052</v>
      </c>
      <c r="E167" s="109" t="s">
        <v>19</v>
      </c>
      <c r="F167" s="109"/>
      <c r="G167" s="109" t="s">
        <v>19</v>
      </c>
      <c r="H167" s="125">
        <v>0.15</v>
      </c>
      <c r="I167" s="114">
        <f t="shared" si="0"/>
        <v>457.8</v>
      </c>
      <c r="K167" s="109" t="s">
        <v>19</v>
      </c>
      <c r="L167" s="109" t="s">
        <v>19</v>
      </c>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c r="BQ167" s="104"/>
      <c r="BR167" s="104"/>
      <c r="BS167" s="104"/>
      <c r="BT167" s="104"/>
      <c r="BU167" s="104"/>
      <c r="BV167" s="104"/>
      <c r="BW167" s="104"/>
      <c r="BX167" s="104"/>
      <c r="BY167" s="104"/>
      <c r="BZ167" s="104"/>
      <c r="CA167" s="104"/>
      <c r="CB167" s="104"/>
      <c r="CC167" s="104"/>
      <c r="CD167" s="104"/>
      <c r="CE167" s="104"/>
      <c r="CF167" s="104"/>
      <c r="CG167" s="104"/>
      <c r="CH167" s="104"/>
      <c r="CI167" s="104"/>
      <c r="CJ167" s="104"/>
      <c r="CK167" s="104"/>
    </row>
    <row r="168" spans="1:89" s="103" customFormat="1" ht="22.5">
      <c r="A168" s="101">
        <v>151</v>
      </c>
      <c r="B168" s="91" t="s">
        <v>41</v>
      </c>
      <c r="C168" s="91" t="s">
        <v>201</v>
      </c>
      <c r="D168" s="108">
        <v>2717</v>
      </c>
      <c r="E168" s="109" t="s">
        <v>19</v>
      </c>
      <c r="F168" s="109"/>
      <c r="G168" s="109" t="s">
        <v>19</v>
      </c>
      <c r="H168" s="125">
        <v>0.15</v>
      </c>
      <c r="I168" s="114">
        <f t="shared" si="0"/>
        <v>407.55</v>
      </c>
      <c r="K168" s="109" t="s">
        <v>19</v>
      </c>
      <c r="L168" s="109" t="s">
        <v>19</v>
      </c>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c r="BQ168" s="104"/>
      <c r="BR168" s="104"/>
      <c r="BS168" s="104"/>
      <c r="BT168" s="104"/>
      <c r="BU168" s="104"/>
      <c r="BV168" s="104"/>
      <c r="BW168" s="104"/>
      <c r="BX168" s="104"/>
      <c r="BY168" s="104"/>
      <c r="BZ168" s="104"/>
      <c r="CA168" s="104"/>
      <c r="CB168" s="104"/>
      <c r="CC168" s="104"/>
      <c r="CD168" s="104"/>
      <c r="CE168" s="104"/>
      <c r="CF168" s="104"/>
      <c r="CG168" s="104"/>
      <c r="CH168" s="104"/>
      <c r="CI168" s="104"/>
      <c r="CJ168" s="104"/>
      <c r="CK168" s="104"/>
    </row>
    <row r="169" spans="1:89" s="103" customFormat="1" ht="22.5">
      <c r="A169" s="101">
        <v>152</v>
      </c>
      <c r="B169" s="91" t="s">
        <v>42</v>
      </c>
      <c r="C169" s="91" t="s">
        <v>201</v>
      </c>
      <c r="D169" s="108">
        <v>2650</v>
      </c>
      <c r="E169" s="109" t="s">
        <v>19</v>
      </c>
      <c r="F169" s="109"/>
      <c r="G169" s="109" t="s">
        <v>19</v>
      </c>
      <c r="H169" s="125">
        <v>0.15</v>
      </c>
      <c r="I169" s="114">
        <f t="shared" si="0"/>
        <v>397.5</v>
      </c>
      <c r="K169" s="109" t="s">
        <v>19</v>
      </c>
      <c r="L169" s="109" t="s">
        <v>19</v>
      </c>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c r="BN169" s="104"/>
      <c r="BO169" s="104"/>
      <c r="BP169" s="104"/>
      <c r="BQ169" s="104"/>
      <c r="BR169" s="104"/>
      <c r="BS169" s="104"/>
      <c r="BT169" s="104"/>
      <c r="BU169" s="104"/>
      <c r="BV169" s="104"/>
      <c r="BW169" s="104"/>
      <c r="BX169" s="104"/>
      <c r="BY169" s="104"/>
      <c r="BZ169" s="104"/>
      <c r="CA169" s="104"/>
      <c r="CB169" s="104"/>
      <c r="CC169" s="104"/>
      <c r="CD169" s="104"/>
      <c r="CE169" s="104"/>
      <c r="CF169" s="104"/>
      <c r="CG169" s="104"/>
      <c r="CH169" s="104"/>
      <c r="CI169" s="104"/>
      <c r="CJ169" s="104"/>
      <c r="CK169" s="104"/>
    </row>
    <row r="170" spans="1:89" s="103" customFormat="1" ht="12.75">
      <c r="A170" s="101">
        <v>153</v>
      </c>
      <c r="B170" s="91" t="s">
        <v>53</v>
      </c>
      <c r="C170" s="91" t="s">
        <v>307</v>
      </c>
      <c r="D170" s="108">
        <v>2050</v>
      </c>
      <c r="E170" s="109" t="s">
        <v>19</v>
      </c>
      <c r="F170" s="109"/>
      <c r="G170" s="109" t="s">
        <v>19</v>
      </c>
      <c r="H170" s="125">
        <v>0.15</v>
      </c>
      <c r="I170" s="114">
        <f t="shared" si="0"/>
        <v>307.5</v>
      </c>
      <c r="K170" s="109" t="s">
        <v>19</v>
      </c>
      <c r="L170" s="109" t="s">
        <v>19</v>
      </c>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BS170" s="104"/>
      <c r="BT170" s="104"/>
      <c r="BU170" s="104"/>
      <c r="BV170" s="104"/>
      <c r="BW170" s="104"/>
      <c r="BX170" s="104"/>
      <c r="BY170" s="104"/>
      <c r="BZ170" s="104"/>
      <c r="CA170" s="104"/>
      <c r="CB170" s="104"/>
      <c r="CC170" s="104"/>
      <c r="CD170" s="104"/>
      <c r="CE170" s="104"/>
      <c r="CF170" s="104"/>
      <c r="CG170" s="104"/>
      <c r="CH170" s="104"/>
      <c r="CI170" s="104"/>
      <c r="CJ170" s="104"/>
      <c r="CK170" s="104"/>
    </row>
    <row r="171" spans="1:12" s="104" customFormat="1" ht="22.5">
      <c r="A171" s="101">
        <v>154</v>
      </c>
      <c r="B171" s="91" t="s">
        <v>54</v>
      </c>
      <c r="C171" s="91" t="s">
        <v>200</v>
      </c>
      <c r="D171" s="108">
        <v>3333</v>
      </c>
      <c r="E171" s="109" t="s">
        <v>19</v>
      </c>
      <c r="F171" s="109"/>
      <c r="G171" s="109" t="s">
        <v>19</v>
      </c>
      <c r="H171" s="125">
        <v>0.15</v>
      </c>
      <c r="I171" s="114">
        <f aca="true" t="shared" si="1" ref="I171:I177">(D171*0.15)</f>
        <v>499.95</v>
      </c>
      <c r="J171" s="103"/>
      <c r="K171" s="109" t="s">
        <v>19</v>
      </c>
      <c r="L171" s="109" t="s">
        <v>19</v>
      </c>
    </row>
    <row r="172" spans="1:12" s="104" customFormat="1" ht="22.5">
      <c r="A172" s="101">
        <v>155</v>
      </c>
      <c r="B172" s="91" t="s">
        <v>20</v>
      </c>
      <c r="C172" s="91" t="s">
        <v>200</v>
      </c>
      <c r="D172" s="108">
        <v>4330</v>
      </c>
      <c r="E172" s="109" t="s">
        <v>19</v>
      </c>
      <c r="F172" s="109"/>
      <c r="G172" s="109" t="s">
        <v>19</v>
      </c>
      <c r="H172" s="125">
        <v>0.15</v>
      </c>
      <c r="I172" s="114">
        <f t="shared" si="1"/>
        <v>649.5</v>
      </c>
      <c r="J172" s="103"/>
      <c r="K172" s="109" t="s">
        <v>19</v>
      </c>
      <c r="L172" s="109" t="s">
        <v>19</v>
      </c>
    </row>
    <row r="173" spans="1:89" s="103" customFormat="1" ht="12.75">
      <c r="A173" s="101">
        <v>156</v>
      </c>
      <c r="B173" s="91" t="s">
        <v>55</v>
      </c>
      <c r="C173" s="91" t="s">
        <v>200</v>
      </c>
      <c r="D173" s="108">
        <v>2993</v>
      </c>
      <c r="E173" s="109" t="s">
        <v>19</v>
      </c>
      <c r="F173" s="109"/>
      <c r="G173" s="109" t="s">
        <v>19</v>
      </c>
      <c r="H173" s="125">
        <v>0.15</v>
      </c>
      <c r="I173" s="114">
        <f t="shared" si="1"/>
        <v>448.95</v>
      </c>
      <c r="K173" s="109" t="s">
        <v>19</v>
      </c>
      <c r="L173" s="109" t="s">
        <v>19</v>
      </c>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c r="BM173" s="104"/>
      <c r="BN173" s="104"/>
      <c r="BO173" s="104"/>
      <c r="BP173" s="104"/>
      <c r="BQ173" s="104"/>
      <c r="BR173" s="104"/>
      <c r="BS173" s="104"/>
      <c r="BT173" s="104"/>
      <c r="BU173" s="104"/>
      <c r="BV173" s="104"/>
      <c r="BW173" s="104"/>
      <c r="BX173" s="104"/>
      <c r="BY173" s="104"/>
      <c r="BZ173" s="104"/>
      <c r="CA173" s="104"/>
      <c r="CB173" s="104"/>
      <c r="CC173" s="104"/>
      <c r="CD173" s="104"/>
      <c r="CE173" s="104"/>
      <c r="CF173" s="104"/>
      <c r="CG173" s="104"/>
      <c r="CH173" s="104"/>
      <c r="CI173" s="104"/>
      <c r="CJ173" s="104"/>
      <c r="CK173" s="104"/>
    </row>
    <row r="174" spans="1:12" s="104" customFormat="1" ht="22.5">
      <c r="A174" s="101">
        <v>157</v>
      </c>
      <c r="B174" s="91" t="s">
        <v>56</v>
      </c>
      <c r="C174" s="91" t="s">
        <v>201</v>
      </c>
      <c r="D174" s="108">
        <v>2182</v>
      </c>
      <c r="E174" s="109" t="s">
        <v>19</v>
      </c>
      <c r="F174" s="109"/>
      <c r="G174" s="109" t="s">
        <v>19</v>
      </c>
      <c r="H174" s="125">
        <v>0.15</v>
      </c>
      <c r="I174" s="114">
        <f t="shared" si="1"/>
        <v>327.3</v>
      </c>
      <c r="J174" s="103"/>
      <c r="K174" s="109" t="s">
        <v>19</v>
      </c>
      <c r="L174" s="109" t="s">
        <v>19</v>
      </c>
    </row>
    <row r="175" spans="1:89" s="103" customFormat="1" ht="22.5">
      <c r="A175" s="101">
        <v>158</v>
      </c>
      <c r="B175" s="91" t="s">
        <v>45</v>
      </c>
      <c r="C175" s="91" t="s">
        <v>307</v>
      </c>
      <c r="D175" s="108">
        <v>1934</v>
      </c>
      <c r="E175" s="123">
        <v>0.25</v>
      </c>
      <c r="F175" s="109"/>
      <c r="G175" s="109" t="s">
        <v>19</v>
      </c>
      <c r="H175" s="125">
        <v>0.15</v>
      </c>
      <c r="I175" s="114">
        <f t="shared" si="1"/>
        <v>290.09999999999997</v>
      </c>
      <c r="K175" s="109" t="s">
        <v>19</v>
      </c>
      <c r="L175" s="109" t="s">
        <v>19</v>
      </c>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c r="BM175" s="104"/>
      <c r="BN175" s="104"/>
      <c r="BO175" s="104"/>
      <c r="BP175" s="104"/>
      <c r="BQ175" s="104"/>
      <c r="BR175" s="104"/>
      <c r="BS175" s="104"/>
      <c r="BT175" s="104"/>
      <c r="BU175" s="104"/>
      <c r="BV175" s="104"/>
      <c r="BW175" s="104"/>
      <c r="BX175" s="104"/>
      <c r="BY175" s="104"/>
      <c r="BZ175" s="104"/>
      <c r="CA175" s="104"/>
      <c r="CB175" s="104"/>
      <c r="CC175" s="104"/>
      <c r="CD175" s="104"/>
      <c r="CE175" s="104"/>
      <c r="CF175" s="104"/>
      <c r="CG175" s="104"/>
      <c r="CH175" s="104"/>
      <c r="CI175" s="104"/>
      <c r="CJ175" s="104"/>
      <c r="CK175" s="104"/>
    </row>
    <row r="176" spans="1:89" s="103" customFormat="1" ht="12.75">
      <c r="A176" s="101">
        <v>159</v>
      </c>
      <c r="B176" s="91" t="s">
        <v>57</v>
      </c>
      <c r="C176" s="91" t="s">
        <v>307</v>
      </c>
      <c r="D176" s="108">
        <v>2102</v>
      </c>
      <c r="E176" s="109" t="s">
        <v>19</v>
      </c>
      <c r="F176" s="109"/>
      <c r="G176" s="109" t="s">
        <v>19</v>
      </c>
      <c r="H176" s="125">
        <v>0.15</v>
      </c>
      <c r="I176" s="114">
        <f t="shared" si="1"/>
        <v>315.3</v>
      </c>
      <c r="K176" s="109" t="s">
        <v>19</v>
      </c>
      <c r="L176" s="109" t="s">
        <v>19</v>
      </c>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c r="BM176" s="104"/>
      <c r="BN176" s="104"/>
      <c r="BO176" s="104"/>
      <c r="BP176" s="104"/>
      <c r="BQ176" s="104"/>
      <c r="BR176" s="104"/>
      <c r="BS176" s="104"/>
      <c r="BT176" s="104"/>
      <c r="BU176" s="104"/>
      <c r="BV176" s="104"/>
      <c r="BW176" s="104"/>
      <c r="BX176" s="104"/>
      <c r="BY176" s="104"/>
      <c r="BZ176" s="104"/>
      <c r="CA176" s="104"/>
      <c r="CB176" s="104"/>
      <c r="CC176" s="104"/>
      <c r="CD176" s="104"/>
      <c r="CE176" s="104"/>
      <c r="CF176" s="104"/>
      <c r="CG176" s="104"/>
      <c r="CH176" s="104"/>
      <c r="CI176" s="104"/>
      <c r="CJ176" s="104"/>
      <c r="CK176" s="104"/>
    </row>
    <row r="177" spans="1:89" s="103" customFormat="1" ht="12.75">
      <c r="A177" s="101">
        <v>160</v>
      </c>
      <c r="B177" s="91" t="s">
        <v>58</v>
      </c>
      <c r="C177" s="91" t="s">
        <v>307</v>
      </c>
      <c r="D177" s="108">
        <v>2000</v>
      </c>
      <c r="E177" s="109" t="s">
        <v>19</v>
      </c>
      <c r="F177" s="109"/>
      <c r="G177" s="109" t="s">
        <v>19</v>
      </c>
      <c r="H177" s="125">
        <v>0.15</v>
      </c>
      <c r="I177" s="114">
        <f t="shared" si="1"/>
        <v>300</v>
      </c>
      <c r="K177" s="109" t="s">
        <v>19</v>
      </c>
      <c r="L177" s="109" t="s">
        <v>19</v>
      </c>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c r="BQ177" s="104"/>
      <c r="BR177" s="104"/>
      <c r="BS177" s="104"/>
      <c r="BT177" s="104"/>
      <c r="BU177" s="104"/>
      <c r="BV177" s="104"/>
      <c r="BW177" s="104"/>
      <c r="BX177" s="104"/>
      <c r="BY177" s="104"/>
      <c r="BZ177" s="104"/>
      <c r="CA177" s="104"/>
      <c r="CB177" s="104"/>
      <c r="CC177" s="104"/>
      <c r="CD177" s="104"/>
      <c r="CE177" s="104"/>
      <c r="CF177" s="104"/>
      <c r="CG177" s="104"/>
      <c r="CH177" s="104"/>
      <c r="CI177" s="104"/>
      <c r="CJ177" s="104"/>
      <c r="CK177" s="104"/>
    </row>
    <row r="178" spans="1:89" s="103" customFormat="1" ht="12.75">
      <c r="A178" s="101">
        <v>161</v>
      </c>
      <c r="B178" s="91" t="s">
        <v>951</v>
      </c>
      <c r="C178" s="91" t="s">
        <v>200</v>
      </c>
      <c r="D178" s="108">
        <v>6750</v>
      </c>
      <c r="E178" s="109"/>
      <c r="F178" s="109"/>
      <c r="G178" s="109"/>
      <c r="H178" s="123">
        <v>0.5</v>
      </c>
      <c r="I178" s="113">
        <v>3563</v>
      </c>
      <c r="K178" s="109"/>
      <c r="L178" s="109"/>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c r="BM178" s="104"/>
      <c r="BN178" s="104"/>
      <c r="BO178" s="104"/>
      <c r="BP178" s="104"/>
      <c r="BQ178" s="104"/>
      <c r="BR178" s="104"/>
      <c r="BS178" s="104"/>
      <c r="BT178" s="104"/>
      <c r="BU178" s="104"/>
      <c r="BV178" s="104"/>
      <c r="BW178" s="104"/>
      <c r="BX178" s="104"/>
      <c r="BY178" s="104"/>
      <c r="BZ178" s="104"/>
      <c r="CA178" s="104"/>
      <c r="CB178" s="104"/>
      <c r="CC178" s="104"/>
      <c r="CD178" s="104"/>
      <c r="CE178" s="104"/>
      <c r="CF178" s="104"/>
      <c r="CG178" s="104"/>
      <c r="CH178" s="104"/>
      <c r="CI178" s="104"/>
      <c r="CJ178" s="104"/>
      <c r="CK178" s="104"/>
    </row>
    <row r="179" spans="1:89" s="103" customFormat="1" ht="22.5">
      <c r="A179" s="101">
        <v>162</v>
      </c>
      <c r="B179" s="91" t="s">
        <v>102</v>
      </c>
      <c r="C179" s="91" t="s">
        <v>200</v>
      </c>
      <c r="D179" s="108">
        <v>5265</v>
      </c>
      <c r="E179" s="109" t="s">
        <v>19</v>
      </c>
      <c r="F179" s="109"/>
      <c r="G179" s="109" t="s">
        <v>19</v>
      </c>
      <c r="H179" s="123">
        <v>0.5</v>
      </c>
      <c r="I179" s="113">
        <f>(D179*0.5)</f>
        <v>2632.5</v>
      </c>
      <c r="K179" s="109" t="s">
        <v>19</v>
      </c>
      <c r="L179" s="109" t="s">
        <v>19</v>
      </c>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row>
    <row r="180" spans="1:89" s="103" customFormat="1" ht="22.5">
      <c r="A180" s="101">
        <v>163</v>
      </c>
      <c r="B180" s="91" t="s">
        <v>86</v>
      </c>
      <c r="C180" s="91" t="s">
        <v>200</v>
      </c>
      <c r="D180" s="108">
        <v>3462</v>
      </c>
      <c r="E180" s="109" t="s">
        <v>19</v>
      </c>
      <c r="F180" s="109"/>
      <c r="G180" s="109" t="s">
        <v>19</v>
      </c>
      <c r="H180" s="123">
        <v>0.5</v>
      </c>
      <c r="I180" s="113">
        <f>(D180*0.5)</f>
        <v>1731</v>
      </c>
      <c r="K180" s="109" t="s">
        <v>19</v>
      </c>
      <c r="L180" s="109" t="s">
        <v>19</v>
      </c>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row>
    <row r="181" spans="1:89" s="103" customFormat="1" ht="12.75">
      <c r="A181" s="101">
        <v>164</v>
      </c>
      <c r="B181" s="91" t="s">
        <v>52</v>
      </c>
      <c r="C181" s="91" t="s">
        <v>40</v>
      </c>
      <c r="D181" s="108">
        <v>3052</v>
      </c>
      <c r="E181" s="109" t="s">
        <v>19</v>
      </c>
      <c r="F181" s="109"/>
      <c r="G181" s="109" t="s">
        <v>19</v>
      </c>
      <c r="H181" s="125">
        <v>0.15</v>
      </c>
      <c r="I181" s="114">
        <f aca="true" t="shared" si="2" ref="I181:I186">(D181*0.15)</f>
        <v>457.8</v>
      </c>
      <c r="K181" s="109" t="s">
        <v>19</v>
      </c>
      <c r="L181" s="109" t="s">
        <v>19</v>
      </c>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row>
    <row r="182" spans="1:89" s="103" customFormat="1" ht="22.5">
      <c r="A182" s="101">
        <v>165</v>
      </c>
      <c r="B182" s="91" t="s">
        <v>51</v>
      </c>
      <c r="C182" s="91" t="s">
        <v>40</v>
      </c>
      <c r="D182" s="108">
        <v>3388</v>
      </c>
      <c r="E182" s="123">
        <v>0.25</v>
      </c>
      <c r="F182" s="109"/>
      <c r="G182" s="109" t="s">
        <v>19</v>
      </c>
      <c r="H182" s="125">
        <v>0.15</v>
      </c>
      <c r="I182" s="114">
        <f t="shared" si="2"/>
        <v>508.2</v>
      </c>
      <c r="K182" s="109" t="s">
        <v>19</v>
      </c>
      <c r="L182" s="109" t="s">
        <v>19</v>
      </c>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row>
    <row r="183" spans="1:89" s="103" customFormat="1" ht="22.5">
      <c r="A183" s="101">
        <v>166</v>
      </c>
      <c r="B183" s="91" t="s">
        <v>51</v>
      </c>
      <c r="C183" s="91" t="s">
        <v>200</v>
      </c>
      <c r="D183" s="108">
        <v>3744</v>
      </c>
      <c r="E183" s="123">
        <v>0.25</v>
      </c>
      <c r="F183" s="109"/>
      <c r="G183" s="109" t="s">
        <v>19</v>
      </c>
      <c r="H183" s="125">
        <v>0.15</v>
      </c>
      <c r="I183" s="114">
        <f t="shared" si="2"/>
        <v>561.6</v>
      </c>
      <c r="K183" s="109" t="s">
        <v>19</v>
      </c>
      <c r="L183" s="109" t="s">
        <v>19</v>
      </c>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row>
    <row r="184" spans="1:89" s="103" customFormat="1" ht="22.5">
      <c r="A184" s="101">
        <v>167</v>
      </c>
      <c r="B184" s="91" t="s">
        <v>62</v>
      </c>
      <c r="C184" s="91" t="s">
        <v>307</v>
      </c>
      <c r="D184" s="108">
        <v>2030</v>
      </c>
      <c r="E184" s="123">
        <v>0.25</v>
      </c>
      <c r="F184" s="109"/>
      <c r="G184" s="109" t="s">
        <v>19</v>
      </c>
      <c r="H184" s="125">
        <v>0.15</v>
      </c>
      <c r="I184" s="114">
        <f t="shared" si="2"/>
        <v>304.5</v>
      </c>
      <c r="K184" s="109" t="s">
        <v>19</v>
      </c>
      <c r="L184" s="109" t="s">
        <v>19</v>
      </c>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c r="BN184" s="104"/>
      <c r="BO184" s="104"/>
      <c r="BP184" s="104"/>
      <c r="BQ184" s="104"/>
      <c r="BR184" s="104"/>
      <c r="BS184" s="104"/>
      <c r="BT184" s="104"/>
      <c r="BU184" s="104"/>
      <c r="BV184" s="104"/>
      <c r="BW184" s="104"/>
      <c r="BX184" s="104"/>
      <c r="BY184" s="104"/>
      <c r="BZ184" s="104"/>
      <c r="CA184" s="104"/>
      <c r="CB184" s="104"/>
      <c r="CC184" s="104"/>
      <c r="CD184" s="104"/>
      <c r="CE184" s="104"/>
      <c r="CF184" s="104"/>
      <c r="CG184" s="104"/>
      <c r="CH184" s="104"/>
      <c r="CI184" s="104"/>
      <c r="CJ184" s="104"/>
      <c r="CK184" s="104"/>
    </row>
    <row r="185" spans="1:89" s="103" customFormat="1" ht="12.75">
      <c r="A185" s="101">
        <v>168</v>
      </c>
      <c r="B185" s="91" t="s">
        <v>64</v>
      </c>
      <c r="C185" s="91" t="s">
        <v>200</v>
      </c>
      <c r="D185" s="108">
        <v>3068</v>
      </c>
      <c r="E185" s="109" t="s">
        <v>19</v>
      </c>
      <c r="F185" s="109"/>
      <c r="G185" s="109" t="s">
        <v>19</v>
      </c>
      <c r="H185" s="125">
        <v>0.15</v>
      </c>
      <c r="I185" s="114">
        <f t="shared" si="2"/>
        <v>460.2</v>
      </c>
      <c r="K185" s="109" t="s">
        <v>19</v>
      </c>
      <c r="L185" s="109" t="s">
        <v>19</v>
      </c>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c r="BM185" s="104"/>
      <c r="BN185" s="104"/>
      <c r="BO185" s="104"/>
      <c r="BP185" s="104"/>
      <c r="BQ185" s="104"/>
      <c r="BR185" s="104"/>
      <c r="BS185" s="104"/>
      <c r="BT185" s="104"/>
      <c r="BU185" s="104"/>
      <c r="BV185" s="104"/>
      <c r="BW185" s="104"/>
      <c r="BX185" s="104"/>
      <c r="BY185" s="104"/>
      <c r="BZ185" s="104"/>
      <c r="CA185" s="104"/>
      <c r="CB185" s="104"/>
      <c r="CC185" s="104"/>
      <c r="CD185" s="104"/>
      <c r="CE185" s="104"/>
      <c r="CF185" s="104"/>
      <c r="CG185" s="104"/>
      <c r="CH185" s="104"/>
      <c r="CI185" s="104"/>
      <c r="CJ185" s="104"/>
      <c r="CK185" s="104"/>
    </row>
    <row r="186" spans="1:89" s="103" customFormat="1" ht="22.5">
      <c r="A186" s="101">
        <v>169</v>
      </c>
      <c r="B186" s="91" t="s">
        <v>51</v>
      </c>
      <c r="C186" s="91" t="s">
        <v>201</v>
      </c>
      <c r="D186" s="108">
        <v>2972</v>
      </c>
      <c r="E186" s="109" t="s">
        <v>19</v>
      </c>
      <c r="F186" s="109"/>
      <c r="G186" s="109" t="s">
        <v>19</v>
      </c>
      <c r="H186" s="125">
        <v>0.15</v>
      </c>
      <c r="I186" s="114">
        <f t="shared" si="2"/>
        <v>445.8</v>
      </c>
      <c r="K186" s="109" t="s">
        <v>19</v>
      </c>
      <c r="L186" s="109" t="s">
        <v>19</v>
      </c>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c r="BM186" s="104"/>
      <c r="BN186" s="104"/>
      <c r="BO186" s="104"/>
      <c r="BP186" s="104"/>
      <c r="BQ186" s="104"/>
      <c r="BR186" s="104"/>
      <c r="BS186" s="104"/>
      <c r="BT186" s="104"/>
      <c r="BU186" s="104"/>
      <c r="BV186" s="104"/>
      <c r="BW186" s="104"/>
      <c r="BX186" s="104"/>
      <c r="BY186" s="104"/>
      <c r="BZ186" s="104"/>
      <c r="CA186" s="104"/>
      <c r="CB186" s="104"/>
      <c r="CC186" s="104"/>
      <c r="CD186" s="104"/>
      <c r="CE186" s="104"/>
      <c r="CF186" s="104"/>
      <c r="CG186" s="104"/>
      <c r="CH186" s="104"/>
      <c r="CI186" s="104"/>
      <c r="CJ186" s="104"/>
      <c r="CK186" s="104"/>
    </row>
    <row r="187" spans="1:89" s="103" customFormat="1" ht="22.5">
      <c r="A187" s="101">
        <v>170</v>
      </c>
      <c r="B187" s="91" t="s">
        <v>61</v>
      </c>
      <c r="C187" s="91" t="s">
        <v>200</v>
      </c>
      <c r="D187" s="108">
        <v>3653</v>
      </c>
      <c r="E187" s="125"/>
      <c r="F187" s="125"/>
      <c r="G187" s="125"/>
      <c r="H187" s="123">
        <v>0.5</v>
      </c>
      <c r="I187" s="113">
        <f>(D187*0.5)</f>
        <v>1826.5</v>
      </c>
      <c r="K187" s="109" t="s">
        <v>19</v>
      </c>
      <c r="L187" s="109" t="s">
        <v>19</v>
      </c>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c r="BN187" s="104"/>
      <c r="BO187" s="104"/>
      <c r="BP187" s="104"/>
      <c r="BQ187" s="104"/>
      <c r="BR187" s="104"/>
      <c r="BS187" s="104"/>
      <c r="BT187" s="104"/>
      <c r="BU187" s="104"/>
      <c r="BV187" s="104"/>
      <c r="BW187" s="104"/>
      <c r="BX187" s="104"/>
      <c r="BY187" s="104"/>
      <c r="BZ187" s="104"/>
      <c r="CA187" s="104"/>
      <c r="CB187" s="104"/>
      <c r="CC187" s="104"/>
      <c r="CD187" s="104"/>
      <c r="CE187" s="104"/>
      <c r="CF187" s="104"/>
      <c r="CG187" s="104"/>
      <c r="CH187" s="104"/>
      <c r="CI187" s="104"/>
      <c r="CJ187" s="104"/>
      <c r="CK187" s="104"/>
    </row>
    <row r="188" spans="1:89" s="103" customFormat="1" ht="22.5">
      <c r="A188" s="101">
        <v>171</v>
      </c>
      <c r="B188" s="91" t="s">
        <v>51</v>
      </c>
      <c r="C188" s="91" t="s">
        <v>866</v>
      </c>
      <c r="D188" s="108">
        <v>3532</v>
      </c>
      <c r="E188" s="125"/>
      <c r="F188" s="125"/>
      <c r="G188" s="125"/>
      <c r="H188" s="123">
        <v>0.5</v>
      </c>
      <c r="I188" s="113">
        <f>(D188*0.5)</f>
        <v>1766</v>
      </c>
      <c r="K188" s="109" t="s">
        <v>19</v>
      </c>
      <c r="L188" s="109" t="s">
        <v>19</v>
      </c>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c r="BM188" s="104"/>
      <c r="BN188" s="104"/>
      <c r="BO188" s="104"/>
      <c r="BP188" s="104"/>
      <c r="BQ188" s="104"/>
      <c r="BR188" s="104"/>
      <c r="BS188" s="104"/>
      <c r="BT188" s="104"/>
      <c r="BU188" s="104"/>
      <c r="BV188" s="104"/>
      <c r="BW188" s="104"/>
      <c r="BX188" s="104"/>
      <c r="BY188" s="104"/>
      <c r="BZ188" s="104"/>
      <c r="CA188" s="104"/>
      <c r="CB188" s="104"/>
      <c r="CC188" s="104"/>
      <c r="CD188" s="104"/>
      <c r="CE188" s="104"/>
      <c r="CF188" s="104"/>
      <c r="CG188" s="104"/>
      <c r="CH188" s="104"/>
      <c r="CI188" s="104"/>
      <c r="CJ188" s="104"/>
      <c r="CK188" s="104"/>
    </row>
    <row r="189" spans="1:89" s="103" customFormat="1" ht="22.5">
      <c r="A189" s="101">
        <v>172</v>
      </c>
      <c r="B189" s="91" t="s">
        <v>63</v>
      </c>
      <c r="C189" s="91" t="s">
        <v>307</v>
      </c>
      <c r="D189" s="108">
        <v>2133</v>
      </c>
      <c r="E189" s="124">
        <v>0.25</v>
      </c>
      <c r="F189" s="124"/>
      <c r="G189" s="124"/>
      <c r="H189" s="123">
        <v>0.5</v>
      </c>
      <c r="I189" s="113">
        <f>(D189*0.5)</f>
        <v>1066.5</v>
      </c>
      <c r="K189" s="109" t="s">
        <v>19</v>
      </c>
      <c r="L189" s="109" t="s">
        <v>19</v>
      </c>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c r="BM189" s="104"/>
      <c r="BN189" s="104"/>
      <c r="BO189" s="104"/>
      <c r="BP189" s="104"/>
      <c r="BQ189" s="104"/>
      <c r="BR189" s="104"/>
      <c r="BS189" s="104"/>
      <c r="BT189" s="104"/>
      <c r="BU189" s="104"/>
      <c r="BV189" s="104"/>
      <c r="BW189" s="104"/>
      <c r="BX189" s="104"/>
      <c r="BY189" s="104"/>
      <c r="BZ189" s="104"/>
      <c r="CA189" s="104"/>
      <c r="CB189" s="104"/>
      <c r="CC189" s="104"/>
      <c r="CD189" s="104"/>
      <c r="CE189" s="104"/>
      <c r="CF189" s="104"/>
      <c r="CG189" s="104"/>
      <c r="CH189" s="104"/>
      <c r="CI189" s="104"/>
      <c r="CJ189" s="104"/>
      <c r="CK189" s="104"/>
    </row>
    <row r="190" spans="1:89" s="103" customFormat="1" ht="36" customHeight="1">
      <c r="A190" s="101">
        <v>173</v>
      </c>
      <c r="B190" s="91" t="s">
        <v>51</v>
      </c>
      <c r="C190" s="91" t="s">
        <v>200</v>
      </c>
      <c r="D190" s="108">
        <v>3744</v>
      </c>
      <c r="E190" s="125"/>
      <c r="F190" s="125"/>
      <c r="G190" s="125"/>
      <c r="H190" s="125">
        <v>0.15</v>
      </c>
      <c r="I190" s="114">
        <f>(D190*0.15)</f>
        <v>561.6</v>
      </c>
      <c r="K190" s="109" t="s">
        <v>19</v>
      </c>
      <c r="L190" s="109" t="s">
        <v>19</v>
      </c>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c r="BM190" s="104"/>
      <c r="BN190" s="104"/>
      <c r="BO190" s="104"/>
      <c r="BP190" s="104"/>
      <c r="BQ190" s="104"/>
      <c r="BR190" s="104"/>
      <c r="BS190" s="104"/>
      <c r="BT190" s="104"/>
      <c r="BU190" s="104"/>
      <c r="BV190" s="104"/>
      <c r="BW190" s="104"/>
      <c r="BX190" s="104"/>
      <c r="BY190" s="104"/>
      <c r="BZ190" s="104"/>
      <c r="CA190" s="104"/>
      <c r="CB190" s="104"/>
      <c r="CC190" s="104"/>
      <c r="CD190" s="104"/>
      <c r="CE190" s="104"/>
      <c r="CF190" s="104"/>
      <c r="CG190" s="104"/>
      <c r="CH190" s="104"/>
      <c r="CI190" s="104"/>
      <c r="CJ190" s="104"/>
      <c r="CK190" s="104"/>
    </row>
    <row r="191" spans="1:89" s="103" customFormat="1" ht="22.5">
      <c r="A191" s="101">
        <v>174</v>
      </c>
      <c r="B191" s="91" t="s">
        <v>51</v>
      </c>
      <c r="C191" s="91" t="s">
        <v>201</v>
      </c>
      <c r="D191" s="108">
        <v>2972</v>
      </c>
      <c r="E191" s="109" t="s">
        <v>19</v>
      </c>
      <c r="F191" s="109"/>
      <c r="G191" s="109" t="s">
        <v>19</v>
      </c>
      <c r="H191" s="125">
        <v>0.15</v>
      </c>
      <c r="I191" s="114">
        <f>(D191*0.15)</f>
        <v>445.8</v>
      </c>
      <c r="K191" s="109" t="s">
        <v>19</v>
      </c>
      <c r="L191" s="109" t="s">
        <v>19</v>
      </c>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c r="BN191" s="104"/>
      <c r="BO191" s="104"/>
      <c r="BP191" s="104"/>
      <c r="BQ191" s="104"/>
      <c r="BR191" s="104"/>
      <c r="BS191" s="104"/>
      <c r="BT191" s="104"/>
      <c r="BU191" s="104"/>
      <c r="BV191" s="104"/>
      <c r="BW191" s="104"/>
      <c r="BX191" s="104"/>
      <c r="BY191" s="104"/>
      <c r="BZ191" s="104"/>
      <c r="CA191" s="104"/>
      <c r="CB191" s="104"/>
      <c r="CC191" s="104"/>
      <c r="CD191" s="104"/>
      <c r="CE191" s="104"/>
      <c r="CF191" s="104"/>
      <c r="CG191" s="104"/>
      <c r="CH191" s="104"/>
      <c r="CI191" s="104"/>
      <c r="CJ191" s="104"/>
      <c r="CK191" s="104"/>
    </row>
    <row r="192" spans="1:89" s="103" customFormat="1" ht="12.75">
      <c r="A192" s="101">
        <v>175</v>
      </c>
      <c r="B192" s="91" t="s">
        <v>55</v>
      </c>
      <c r="C192" s="91" t="s">
        <v>866</v>
      </c>
      <c r="D192" s="108">
        <v>3172</v>
      </c>
      <c r="E192" s="109" t="s">
        <v>19</v>
      </c>
      <c r="F192" s="109"/>
      <c r="G192" s="109" t="s">
        <v>19</v>
      </c>
      <c r="H192" s="123">
        <v>0.5</v>
      </c>
      <c r="I192" s="113">
        <f aca="true" t="shared" si="3" ref="I192:I197">(D192*0.5)</f>
        <v>1586</v>
      </c>
      <c r="K192" s="109" t="s">
        <v>19</v>
      </c>
      <c r="L192" s="109" t="s">
        <v>19</v>
      </c>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4"/>
      <c r="BC192" s="104"/>
      <c r="BD192" s="104"/>
      <c r="BE192" s="104"/>
      <c r="BF192" s="104"/>
      <c r="BG192" s="104"/>
      <c r="BH192" s="104"/>
      <c r="BI192" s="104"/>
      <c r="BJ192" s="104"/>
      <c r="BK192" s="104"/>
      <c r="BL192" s="104"/>
      <c r="BM192" s="104"/>
      <c r="BN192" s="104"/>
      <c r="BO192" s="104"/>
      <c r="BP192" s="104"/>
      <c r="BQ192" s="104"/>
      <c r="BR192" s="104"/>
      <c r="BS192" s="104"/>
      <c r="BT192" s="104"/>
      <c r="BU192" s="104"/>
      <c r="BV192" s="104"/>
      <c r="BW192" s="104"/>
      <c r="BX192" s="104"/>
      <c r="BY192" s="104"/>
      <c r="BZ192" s="104"/>
      <c r="CA192" s="104"/>
      <c r="CB192" s="104"/>
      <c r="CC192" s="104"/>
      <c r="CD192" s="104"/>
      <c r="CE192" s="104"/>
      <c r="CF192" s="104"/>
      <c r="CG192" s="104"/>
      <c r="CH192" s="104"/>
      <c r="CI192" s="104"/>
      <c r="CJ192" s="104"/>
      <c r="CK192" s="104"/>
    </row>
    <row r="193" spans="1:89" s="103" customFormat="1" ht="22.5">
      <c r="A193" s="101">
        <v>176</v>
      </c>
      <c r="B193" s="91" t="s">
        <v>65</v>
      </c>
      <c r="C193" s="91" t="s">
        <v>40</v>
      </c>
      <c r="D193" s="108">
        <v>4859</v>
      </c>
      <c r="E193" s="109" t="s">
        <v>19</v>
      </c>
      <c r="F193" s="109"/>
      <c r="G193" s="109" t="s">
        <v>19</v>
      </c>
      <c r="H193" s="123">
        <v>0.5</v>
      </c>
      <c r="I193" s="113">
        <v>1694</v>
      </c>
      <c r="K193" s="109" t="s">
        <v>19</v>
      </c>
      <c r="L193" s="109" t="s">
        <v>19</v>
      </c>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c r="AY193" s="104"/>
      <c r="AZ193" s="104"/>
      <c r="BA193" s="104"/>
      <c r="BB193" s="104"/>
      <c r="BC193" s="104"/>
      <c r="BD193" s="104"/>
      <c r="BE193" s="104"/>
      <c r="BF193" s="104"/>
      <c r="BG193" s="104"/>
      <c r="BH193" s="104"/>
      <c r="BI193" s="104"/>
      <c r="BJ193" s="104"/>
      <c r="BK193" s="104"/>
      <c r="BL193" s="104"/>
      <c r="BM193" s="104"/>
      <c r="BN193" s="104"/>
      <c r="BO193" s="104"/>
      <c r="BP193" s="104"/>
      <c r="BQ193" s="104"/>
      <c r="BR193" s="104"/>
      <c r="BS193" s="104"/>
      <c r="BT193" s="104"/>
      <c r="BU193" s="104"/>
      <c r="BV193" s="104"/>
      <c r="BW193" s="104"/>
      <c r="BX193" s="104"/>
      <c r="BY193" s="104"/>
      <c r="BZ193" s="104"/>
      <c r="CA193" s="104"/>
      <c r="CB193" s="104"/>
      <c r="CC193" s="104"/>
      <c r="CD193" s="104"/>
      <c r="CE193" s="104"/>
      <c r="CF193" s="104"/>
      <c r="CG193" s="104"/>
      <c r="CH193" s="104"/>
      <c r="CI193" s="104"/>
      <c r="CJ193" s="104"/>
      <c r="CK193" s="104"/>
    </row>
    <row r="194" spans="1:89" s="103" customFormat="1" ht="22.5">
      <c r="A194" s="101">
        <v>177</v>
      </c>
      <c r="B194" s="91" t="s">
        <v>66</v>
      </c>
      <c r="C194" s="91" t="s">
        <v>40</v>
      </c>
      <c r="D194" s="108">
        <v>4740</v>
      </c>
      <c r="E194" s="109" t="s">
        <v>19</v>
      </c>
      <c r="F194" s="109"/>
      <c r="G194" s="109" t="s">
        <v>19</v>
      </c>
      <c r="H194" s="123">
        <v>0.5</v>
      </c>
      <c r="I194" s="113">
        <v>1652</v>
      </c>
      <c r="K194" s="109" t="s">
        <v>19</v>
      </c>
      <c r="L194" s="109" t="s">
        <v>19</v>
      </c>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c r="BM194" s="104"/>
      <c r="BN194" s="104"/>
      <c r="BO194" s="104"/>
      <c r="BP194" s="104"/>
      <c r="BQ194" s="104"/>
      <c r="BR194" s="104"/>
      <c r="BS194" s="104"/>
      <c r="BT194" s="104"/>
      <c r="BU194" s="104"/>
      <c r="BV194" s="104"/>
      <c r="BW194" s="104"/>
      <c r="BX194" s="104"/>
      <c r="BY194" s="104"/>
      <c r="BZ194" s="104"/>
      <c r="CA194" s="104"/>
      <c r="CB194" s="104"/>
      <c r="CC194" s="104"/>
      <c r="CD194" s="104"/>
      <c r="CE194" s="104"/>
      <c r="CF194" s="104"/>
      <c r="CG194" s="104"/>
      <c r="CH194" s="104"/>
      <c r="CI194" s="104"/>
      <c r="CJ194" s="104"/>
      <c r="CK194" s="104"/>
    </row>
    <row r="195" spans="1:89" s="103" customFormat="1" ht="22.5">
      <c r="A195" s="101">
        <v>178</v>
      </c>
      <c r="B195" s="91" t="s">
        <v>67</v>
      </c>
      <c r="C195" s="91" t="s">
        <v>40</v>
      </c>
      <c r="D195" s="108">
        <v>4624</v>
      </c>
      <c r="E195" s="109" t="s">
        <v>19</v>
      </c>
      <c r="F195" s="109"/>
      <c r="G195" s="109" t="s">
        <v>19</v>
      </c>
      <c r="H195" s="123">
        <v>0.5</v>
      </c>
      <c r="I195" s="113">
        <v>1612</v>
      </c>
      <c r="K195" s="109" t="s">
        <v>19</v>
      </c>
      <c r="L195" s="109" t="s">
        <v>19</v>
      </c>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c r="BQ195" s="104"/>
      <c r="BR195" s="104"/>
      <c r="BS195" s="104"/>
      <c r="BT195" s="104"/>
      <c r="BU195" s="104"/>
      <c r="BV195" s="104"/>
      <c r="BW195" s="104"/>
      <c r="BX195" s="104"/>
      <c r="BY195" s="104"/>
      <c r="BZ195" s="104"/>
      <c r="CA195" s="104"/>
      <c r="CB195" s="104"/>
      <c r="CC195" s="104"/>
      <c r="CD195" s="104"/>
      <c r="CE195" s="104"/>
      <c r="CF195" s="104"/>
      <c r="CG195" s="104"/>
      <c r="CH195" s="104"/>
      <c r="CI195" s="104"/>
      <c r="CJ195" s="104"/>
      <c r="CK195" s="104"/>
    </row>
    <row r="196" spans="1:89" s="103" customFormat="1" ht="33.75">
      <c r="A196" s="101">
        <v>179</v>
      </c>
      <c r="B196" s="91" t="s">
        <v>68</v>
      </c>
      <c r="C196" s="91" t="s">
        <v>201</v>
      </c>
      <c r="D196" s="108">
        <v>2972</v>
      </c>
      <c r="E196" s="109" t="s">
        <v>19</v>
      </c>
      <c r="F196" s="109"/>
      <c r="G196" s="109" t="s">
        <v>19</v>
      </c>
      <c r="H196" s="123">
        <v>0.5</v>
      </c>
      <c r="I196" s="113">
        <f t="shared" si="3"/>
        <v>1486</v>
      </c>
      <c r="K196" s="109" t="s">
        <v>19</v>
      </c>
      <c r="L196" s="109" t="s">
        <v>19</v>
      </c>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c r="BM196" s="104"/>
      <c r="BN196" s="104"/>
      <c r="BO196" s="104"/>
      <c r="BP196" s="104"/>
      <c r="BQ196" s="104"/>
      <c r="BR196" s="104"/>
      <c r="BS196" s="104"/>
      <c r="BT196" s="104"/>
      <c r="BU196" s="104"/>
      <c r="BV196" s="104"/>
      <c r="BW196" s="104"/>
      <c r="BX196" s="104"/>
      <c r="BY196" s="104"/>
      <c r="BZ196" s="104"/>
      <c r="CA196" s="104"/>
      <c r="CB196" s="104"/>
      <c r="CC196" s="104"/>
      <c r="CD196" s="104"/>
      <c r="CE196" s="104"/>
      <c r="CF196" s="104"/>
      <c r="CG196" s="104"/>
      <c r="CH196" s="104"/>
      <c r="CI196" s="104"/>
      <c r="CJ196" s="104"/>
      <c r="CK196" s="104"/>
    </row>
    <row r="197" spans="1:89" s="103" customFormat="1" ht="22.5">
      <c r="A197" s="101">
        <v>180</v>
      </c>
      <c r="B197" s="91" t="s">
        <v>69</v>
      </c>
      <c r="C197" s="91" t="s">
        <v>307</v>
      </c>
      <c r="D197" s="108">
        <v>1934</v>
      </c>
      <c r="E197" s="124">
        <v>0.25</v>
      </c>
      <c r="F197" s="109"/>
      <c r="G197" s="109" t="s">
        <v>19</v>
      </c>
      <c r="H197" s="123">
        <v>0.5</v>
      </c>
      <c r="I197" s="113">
        <f t="shared" si="3"/>
        <v>967</v>
      </c>
      <c r="K197" s="109" t="s">
        <v>19</v>
      </c>
      <c r="L197" s="109" t="s">
        <v>19</v>
      </c>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c r="AY197" s="104"/>
      <c r="AZ197" s="104"/>
      <c r="BA197" s="104"/>
      <c r="BB197" s="104"/>
      <c r="BC197" s="104"/>
      <c r="BD197" s="104"/>
      <c r="BE197" s="104"/>
      <c r="BF197" s="104"/>
      <c r="BG197" s="104"/>
      <c r="BH197" s="104"/>
      <c r="BI197" s="104"/>
      <c r="BJ197" s="104"/>
      <c r="BK197" s="104"/>
      <c r="BL197" s="104"/>
      <c r="BM197" s="104"/>
      <c r="BN197" s="104"/>
      <c r="BO197" s="104"/>
      <c r="BP197" s="104"/>
      <c r="BQ197" s="104"/>
      <c r="BR197" s="104"/>
      <c r="BS197" s="104"/>
      <c r="BT197" s="104"/>
      <c r="BU197" s="104"/>
      <c r="BV197" s="104"/>
      <c r="BW197" s="104"/>
      <c r="BX197" s="104"/>
      <c r="BY197" s="104"/>
      <c r="BZ197" s="104"/>
      <c r="CA197" s="104"/>
      <c r="CB197" s="104"/>
      <c r="CC197" s="104"/>
      <c r="CD197" s="104"/>
      <c r="CE197" s="104"/>
      <c r="CF197" s="104"/>
      <c r="CG197" s="104"/>
      <c r="CH197" s="104"/>
      <c r="CI197" s="104"/>
      <c r="CJ197" s="104"/>
      <c r="CK197" s="104"/>
    </row>
    <row r="198" spans="1:89" s="103" customFormat="1" ht="22.5">
      <c r="A198" s="101">
        <v>181</v>
      </c>
      <c r="B198" s="91" t="s">
        <v>70</v>
      </c>
      <c r="C198" s="91" t="s">
        <v>200</v>
      </c>
      <c r="D198" s="108">
        <v>3563</v>
      </c>
      <c r="E198" s="109" t="s">
        <v>19</v>
      </c>
      <c r="F198" s="109"/>
      <c r="G198" s="109" t="s">
        <v>19</v>
      </c>
      <c r="H198" s="123">
        <v>0.5</v>
      </c>
      <c r="I198" s="113">
        <f>(D198*0.5)</f>
        <v>1781.5</v>
      </c>
      <c r="K198" s="109" t="s">
        <v>19</v>
      </c>
      <c r="L198" s="109" t="s">
        <v>19</v>
      </c>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04"/>
      <c r="AX198" s="104"/>
      <c r="AY198" s="104"/>
      <c r="AZ198" s="104"/>
      <c r="BA198" s="104"/>
      <c r="BB198" s="104"/>
      <c r="BC198" s="104"/>
      <c r="BD198" s="104"/>
      <c r="BE198" s="104"/>
      <c r="BF198" s="104"/>
      <c r="BG198" s="104"/>
      <c r="BH198" s="104"/>
      <c r="BI198" s="104"/>
      <c r="BJ198" s="104"/>
      <c r="BK198" s="104"/>
      <c r="BL198" s="104"/>
      <c r="BM198" s="104"/>
      <c r="BN198" s="104"/>
      <c r="BO198" s="104"/>
      <c r="BP198" s="104"/>
      <c r="BQ198" s="104"/>
      <c r="BR198" s="104"/>
      <c r="BS198" s="104"/>
      <c r="BT198" s="104"/>
      <c r="BU198" s="104"/>
      <c r="BV198" s="104"/>
      <c r="BW198" s="104"/>
      <c r="BX198" s="104"/>
      <c r="BY198" s="104"/>
      <c r="BZ198" s="104"/>
      <c r="CA198" s="104"/>
      <c r="CB198" s="104"/>
      <c r="CC198" s="104"/>
      <c r="CD198" s="104"/>
      <c r="CE198" s="104"/>
      <c r="CF198" s="104"/>
      <c r="CG198" s="104"/>
      <c r="CH198" s="104"/>
      <c r="CI198" s="104"/>
      <c r="CJ198" s="104"/>
      <c r="CK198" s="104"/>
    </row>
    <row r="199" spans="1:89" s="103" customFormat="1" ht="12.75">
      <c r="A199" s="101">
        <v>182</v>
      </c>
      <c r="B199" s="91" t="s">
        <v>71</v>
      </c>
      <c r="C199" s="91" t="s">
        <v>200</v>
      </c>
      <c r="D199" s="108">
        <v>3144</v>
      </c>
      <c r="E199" s="109" t="s">
        <v>19</v>
      </c>
      <c r="F199" s="109"/>
      <c r="G199" s="109" t="s">
        <v>19</v>
      </c>
      <c r="H199" s="123">
        <v>0.5</v>
      </c>
      <c r="I199" s="113">
        <f>(D199*0.5)</f>
        <v>1572</v>
      </c>
      <c r="K199" s="109" t="s">
        <v>19</v>
      </c>
      <c r="L199" s="109" t="s">
        <v>19</v>
      </c>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row>
    <row r="200" spans="1:89" s="103" customFormat="1" ht="22.5">
      <c r="A200" s="101">
        <v>183</v>
      </c>
      <c r="B200" s="91" t="s">
        <v>31</v>
      </c>
      <c r="C200" s="91" t="s">
        <v>200</v>
      </c>
      <c r="D200" s="108">
        <v>3462</v>
      </c>
      <c r="E200" s="109" t="s">
        <v>19</v>
      </c>
      <c r="F200" s="109"/>
      <c r="G200" s="109" t="s">
        <v>19</v>
      </c>
      <c r="H200" s="123">
        <v>0.5</v>
      </c>
      <c r="I200" s="113">
        <f>(D200*0.5)</f>
        <v>1731</v>
      </c>
      <c r="K200" s="109" t="s">
        <v>19</v>
      </c>
      <c r="L200" s="109" t="s">
        <v>19</v>
      </c>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row>
    <row r="201" spans="1:89" s="103" customFormat="1" ht="22.5">
      <c r="A201" s="101">
        <v>184</v>
      </c>
      <c r="B201" s="91" t="s">
        <v>72</v>
      </c>
      <c r="C201" s="91" t="s">
        <v>40</v>
      </c>
      <c r="D201" s="108">
        <v>4796</v>
      </c>
      <c r="E201" s="109" t="s">
        <v>19</v>
      </c>
      <c r="F201" s="109"/>
      <c r="G201" s="109" t="s">
        <v>19</v>
      </c>
      <c r="H201" s="123">
        <v>0.5</v>
      </c>
      <c r="I201" s="113">
        <v>1526</v>
      </c>
      <c r="K201" s="109" t="s">
        <v>19</v>
      </c>
      <c r="L201" s="109" t="s">
        <v>19</v>
      </c>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row>
    <row r="202" spans="1:89" s="103" customFormat="1" ht="22.5">
      <c r="A202" s="101">
        <v>185</v>
      </c>
      <c r="B202" s="91" t="s">
        <v>73</v>
      </c>
      <c r="C202" s="91" t="s">
        <v>201</v>
      </c>
      <c r="D202" s="108">
        <v>2585</v>
      </c>
      <c r="E202" s="125"/>
      <c r="F202" s="125"/>
      <c r="G202" s="125"/>
      <c r="H202" s="123">
        <v>0.5</v>
      </c>
      <c r="I202" s="113">
        <f>(D202*0.5)</f>
        <v>1292.5</v>
      </c>
      <c r="K202" s="109" t="s">
        <v>19</v>
      </c>
      <c r="L202" s="109" t="s">
        <v>19</v>
      </c>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row>
    <row r="203" spans="1:89" s="103" customFormat="1" ht="12.75">
      <c r="A203" s="101">
        <v>186</v>
      </c>
      <c r="B203" s="91" t="s">
        <v>74</v>
      </c>
      <c r="C203" s="91" t="s">
        <v>200</v>
      </c>
      <c r="D203" s="108">
        <v>2494</v>
      </c>
      <c r="E203" s="124">
        <v>0.25</v>
      </c>
      <c r="F203" s="124"/>
      <c r="G203" s="102"/>
      <c r="H203" s="125">
        <v>0.15</v>
      </c>
      <c r="I203" s="114">
        <f>(D203*0.15)</f>
        <v>374.09999999999997</v>
      </c>
      <c r="K203" s="109" t="s">
        <v>19</v>
      </c>
      <c r="L203" s="109" t="s">
        <v>19</v>
      </c>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row>
    <row r="204" spans="1:89" s="103" customFormat="1" ht="12.75">
      <c r="A204" s="101">
        <v>187</v>
      </c>
      <c r="B204" s="91" t="s">
        <v>64</v>
      </c>
      <c r="C204" s="91" t="s">
        <v>200</v>
      </c>
      <c r="D204" s="108">
        <v>3068</v>
      </c>
      <c r="E204" s="125"/>
      <c r="F204" s="125"/>
      <c r="G204" s="125"/>
      <c r="H204" s="125">
        <v>0.15</v>
      </c>
      <c r="I204" s="114">
        <f>(D204*0.15)</f>
        <v>460.2</v>
      </c>
      <c r="K204" s="109" t="s">
        <v>19</v>
      </c>
      <c r="L204" s="109" t="s">
        <v>19</v>
      </c>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c r="BM204" s="104"/>
      <c r="BN204" s="104"/>
      <c r="BO204" s="104"/>
      <c r="BP204" s="104"/>
      <c r="BQ204" s="104"/>
      <c r="BR204" s="104"/>
      <c r="BS204" s="104"/>
      <c r="BT204" s="104"/>
      <c r="BU204" s="104"/>
      <c r="BV204" s="104"/>
      <c r="BW204" s="104"/>
      <c r="BX204" s="104"/>
      <c r="BY204" s="104"/>
      <c r="BZ204" s="104"/>
      <c r="CA204" s="104"/>
      <c r="CB204" s="104"/>
      <c r="CC204" s="104"/>
      <c r="CD204" s="104"/>
      <c r="CE204" s="104"/>
      <c r="CF204" s="104"/>
      <c r="CG204" s="104"/>
      <c r="CH204" s="104"/>
      <c r="CI204" s="104"/>
      <c r="CJ204" s="104"/>
      <c r="CK204" s="104"/>
    </row>
    <row r="205" spans="1:89" s="103" customFormat="1" ht="12.75">
      <c r="A205" s="101">
        <v>188</v>
      </c>
      <c r="B205" s="91" t="s">
        <v>71</v>
      </c>
      <c r="C205" s="91" t="s">
        <v>200</v>
      </c>
      <c r="D205" s="108">
        <v>3144</v>
      </c>
      <c r="E205" s="125"/>
      <c r="F205" s="125"/>
      <c r="G205" s="125"/>
      <c r="H205" s="125">
        <v>0.15</v>
      </c>
      <c r="I205" s="114">
        <f>(D205*0.15)</f>
        <v>471.59999999999997</v>
      </c>
      <c r="K205" s="109" t="s">
        <v>19</v>
      </c>
      <c r="L205" s="109" t="s">
        <v>19</v>
      </c>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4"/>
      <c r="AY205" s="104"/>
      <c r="AZ205" s="104"/>
      <c r="BA205" s="104"/>
      <c r="BB205" s="104"/>
      <c r="BC205" s="104"/>
      <c r="BD205" s="104"/>
      <c r="BE205" s="104"/>
      <c r="BF205" s="104"/>
      <c r="BG205" s="104"/>
      <c r="BH205" s="104"/>
      <c r="BI205" s="104"/>
      <c r="BJ205" s="104"/>
      <c r="BK205" s="104"/>
      <c r="BL205" s="104"/>
      <c r="BM205" s="104"/>
      <c r="BN205" s="104"/>
      <c r="BO205" s="104"/>
      <c r="BP205" s="104"/>
      <c r="BQ205" s="104"/>
      <c r="BR205" s="104"/>
      <c r="BS205" s="104"/>
      <c r="BT205" s="104"/>
      <c r="BU205" s="104"/>
      <c r="BV205" s="104"/>
      <c r="BW205" s="104"/>
      <c r="BX205" s="104"/>
      <c r="BY205" s="104"/>
      <c r="BZ205" s="104"/>
      <c r="CA205" s="104"/>
      <c r="CB205" s="104"/>
      <c r="CC205" s="104"/>
      <c r="CD205" s="104"/>
      <c r="CE205" s="104"/>
      <c r="CF205" s="104"/>
      <c r="CG205" s="104"/>
      <c r="CH205" s="104"/>
      <c r="CI205" s="104"/>
      <c r="CJ205" s="104"/>
      <c r="CK205" s="104"/>
    </row>
    <row r="206" spans="1:89" s="103" customFormat="1" ht="22.5">
      <c r="A206" s="101">
        <v>189</v>
      </c>
      <c r="B206" s="91" t="s">
        <v>49</v>
      </c>
      <c r="C206" s="91" t="s">
        <v>200</v>
      </c>
      <c r="D206" s="108">
        <v>4225</v>
      </c>
      <c r="E206" s="109"/>
      <c r="F206" s="109"/>
      <c r="G206" s="109" t="s">
        <v>19</v>
      </c>
      <c r="H206" s="125">
        <v>0.15</v>
      </c>
      <c r="I206" s="114">
        <f>(D206*0.15)</f>
        <v>633.75</v>
      </c>
      <c r="K206" s="109" t="s">
        <v>19</v>
      </c>
      <c r="L206" s="109" t="s">
        <v>19</v>
      </c>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4"/>
      <c r="BC206" s="104"/>
      <c r="BD206" s="104"/>
      <c r="BE206" s="104"/>
      <c r="BF206" s="104"/>
      <c r="BG206" s="104"/>
      <c r="BH206" s="104"/>
      <c r="BI206" s="104"/>
      <c r="BJ206" s="104"/>
      <c r="BK206" s="104"/>
      <c r="BL206" s="104"/>
      <c r="BM206" s="104"/>
      <c r="BN206" s="104"/>
      <c r="BO206" s="104"/>
      <c r="BP206" s="104"/>
      <c r="BQ206" s="104"/>
      <c r="BR206" s="104"/>
      <c r="BS206" s="104"/>
      <c r="BT206" s="104"/>
      <c r="BU206" s="104"/>
      <c r="BV206" s="104"/>
      <c r="BW206" s="104"/>
      <c r="BX206" s="104"/>
      <c r="BY206" s="104"/>
      <c r="BZ206" s="104"/>
      <c r="CA206" s="104"/>
      <c r="CB206" s="104"/>
      <c r="CC206" s="104"/>
      <c r="CD206" s="104"/>
      <c r="CE206" s="104"/>
      <c r="CF206" s="104"/>
      <c r="CG206" s="104"/>
      <c r="CH206" s="104"/>
      <c r="CI206" s="104"/>
      <c r="CJ206" s="104"/>
      <c r="CK206" s="104"/>
    </row>
    <row r="207" spans="1:89" s="103" customFormat="1" ht="22.5">
      <c r="A207" s="101">
        <v>190</v>
      </c>
      <c r="B207" s="91" t="s">
        <v>51</v>
      </c>
      <c r="C207" s="91" t="s">
        <v>200</v>
      </c>
      <c r="D207" s="108">
        <v>3744</v>
      </c>
      <c r="E207" s="109" t="s">
        <v>19</v>
      </c>
      <c r="F207" s="109"/>
      <c r="G207" s="109" t="s">
        <v>19</v>
      </c>
      <c r="H207" s="123">
        <v>0.5</v>
      </c>
      <c r="I207" s="113">
        <f aca="true" t="shared" si="4" ref="I207:I217">(D207*0.5)</f>
        <v>1872</v>
      </c>
      <c r="K207" s="109" t="s">
        <v>19</v>
      </c>
      <c r="L207" s="109" t="s">
        <v>19</v>
      </c>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c r="BM207" s="104"/>
      <c r="BN207" s="104"/>
      <c r="BO207" s="104"/>
      <c r="BP207" s="104"/>
      <c r="BQ207" s="104"/>
      <c r="BR207" s="104"/>
      <c r="BS207" s="104"/>
      <c r="BT207" s="104"/>
      <c r="BU207" s="104"/>
      <c r="BV207" s="104"/>
      <c r="BW207" s="104"/>
      <c r="BX207" s="104"/>
      <c r="BY207" s="104"/>
      <c r="BZ207" s="104"/>
      <c r="CA207" s="104"/>
      <c r="CB207" s="104"/>
      <c r="CC207" s="104"/>
      <c r="CD207" s="104"/>
      <c r="CE207" s="104"/>
      <c r="CF207" s="104"/>
      <c r="CG207" s="104"/>
      <c r="CH207" s="104"/>
      <c r="CI207" s="104"/>
      <c r="CJ207" s="104"/>
      <c r="CK207" s="104"/>
    </row>
    <row r="208" spans="1:89" s="103" customFormat="1" ht="12.75">
      <c r="A208" s="101">
        <v>191</v>
      </c>
      <c r="B208" s="91" t="s">
        <v>55</v>
      </c>
      <c r="C208" s="91" t="s">
        <v>201</v>
      </c>
      <c r="D208" s="108">
        <v>2585</v>
      </c>
      <c r="E208" s="109" t="s">
        <v>19</v>
      </c>
      <c r="F208" s="109"/>
      <c r="G208" s="109" t="s">
        <v>19</v>
      </c>
      <c r="H208" s="123">
        <v>0.5</v>
      </c>
      <c r="I208" s="113">
        <f t="shared" si="4"/>
        <v>1292.5</v>
      </c>
      <c r="K208" s="109" t="s">
        <v>19</v>
      </c>
      <c r="L208" s="109" t="s">
        <v>19</v>
      </c>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4"/>
      <c r="BD208" s="104"/>
      <c r="BE208" s="104"/>
      <c r="BF208" s="104"/>
      <c r="BG208" s="104"/>
      <c r="BH208" s="104"/>
      <c r="BI208" s="104"/>
      <c r="BJ208" s="104"/>
      <c r="BK208" s="104"/>
      <c r="BL208" s="104"/>
      <c r="BM208" s="104"/>
      <c r="BN208" s="104"/>
      <c r="BO208" s="104"/>
      <c r="BP208" s="104"/>
      <c r="BQ208" s="104"/>
      <c r="BR208" s="104"/>
      <c r="BS208" s="104"/>
      <c r="BT208" s="104"/>
      <c r="BU208" s="104"/>
      <c r="BV208" s="104"/>
      <c r="BW208" s="104"/>
      <c r="BX208" s="104"/>
      <c r="BY208" s="104"/>
      <c r="BZ208" s="104"/>
      <c r="CA208" s="104"/>
      <c r="CB208" s="104"/>
      <c r="CC208" s="104"/>
      <c r="CD208" s="104"/>
      <c r="CE208" s="104"/>
      <c r="CF208" s="104"/>
      <c r="CG208" s="104"/>
      <c r="CH208" s="104"/>
      <c r="CI208" s="104"/>
      <c r="CJ208" s="104"/>
      <c r="CK208" s="104"/>
    </row>
    <row r="209" spans="1:89" s="103" customFormat="1" ht="22.5">
      <c r="A209" s="101">
        <v>192</v>
      </c>
      <c r="B209" s="91" t="s">
        <v>81</v>
      </c>
      <c r="C209" s="91" t="s">
        <v>201</v>
      </c>
      <c r="D209" s="108">
        <v>2650</v>
      </c>
      <c r="E209" s="123">
        <v>0.25</v>
      </c>
      <c r="F209" s="109"/>
      <c r="G209" s="109" t="s">
        <v>19</v>
      </c>
      <c r="H209" s="123">
        <v>0.5</v>
      </c>
      <c r="I209" s="113">
        <f t="shared" si="4"/>
        <v>1325</v>
      </c>
      <c r="K209" s="109" t="s">
        <v>19</v>
      </c>
      <c r="L209" s="109" t="s">
        <v>19</v>
      </c>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c r="AU209" s="104"/>
      <c r="AV209" s="104"/>
      <c r="AW209" s="104"/>
      <c r="AX209" s="104"/>
      <c r="AY209" s="104"/>
      <c r="AZ209" s="104"/>
      <c r="BA209" s="104"/>
      <c r="BB209" s="104"/>
      <c r="BC209" s="104"/>
      <c r="BD209" s="104"/>
      <c r="BE209" s="104"/>
      <c r="BF209" s="104"/>
      <c r="BG209" s="104"/>
      <c r="BH209" s="104"/>
      <c r="BI209" s="104"/>
      <c r="BJ209" s="104"/>
      <c r="BK209" s="104"/>
      <c r="BL209" s="104"/>
      <c r="BM209" s="104"/>
      <c r="BN209" s="104"/>
      <c r="BO209" s="104"/>
      <c r="BP209" s="104"/>
      <c r="BQ209" s="104"/>
      <c r="BR209" s="104"/>
      <c r="BS209" s="104"/>
      <c r="BT209" s="104"/>
      <c r="BU209" s="104"/>
      <c r="BV209" s="104"/>
      <c r="BW209" s="104"/>
      <c r="BX209" s="104"/>
      <c r="BY209" s="104"/>
      <c r="BZ209" s="104"/>
      <c r="CA209" s="104"/>
      <c r="CB209" s="104"/>
      <c r="CC209" s="104"/>
      <c r="CD209" s="104"/>
      <c r="CE209" s="104"/>
      <c r="CF209" s="104"/>
      <c r="CG209" s="104"/>
      <c r="CH209" s="104"/>
      <c r="CI209" s="104"/>
      <c r="CJ209" s="104"/>
      <c r="CK209" s="104"/>
    </row>
    <row r="210" spans="1:89" s="103" customFormat="1" ht="22.5">
      <c r="A210" s="101">
        <v>193</v>
      </c>
      <c r="B210" s="91" t="s">
        <v>82</v>
      </c>
      <c r="C210" s="91" t="s">
        <v>307</v>
      </c>
      <c r="D210" s="108">
        <v>1933</v>
      </c>
      <c r="E210" s="124">
        <v>0.25</v>
      </c>
      <c r="F210" s="124"/>
      <c r="G210" s="124"/>
      <c r="H210" s="123">
        <v>0.5</v>
      </c>
      <c r="I210" s="113">
        <f t="shared" si="4"/>
        <v>966.5</v>
      </c>
      <c r="K210" s="109" t="s">
        <v>19</v>
      </c>
      <c r="L210" s="109" t="s">
        <v>19</v>
      </c>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c r="BM210" s="104"/>
      <c r="BN210" s="104"/>
      <c r="BO210" s="104"/>
      <c r="BP210" s="104"/>
      <c r="BQ210" s="104"/>
      <c r="BR210" s="104"/>
      <c r="BS210" s="104"/>
      <c r="BT210" s="104"/>
      <c r="BU210" s="104"/>
      <c r="BV210" s="104"/>
      <c r="BW210" s="104"/>
      <c r="BX210" s="104"/>
      <c r="BY210" s="104"/>
      <c r="BZ210" s="104"/>
      <c r="CA210" s="104"/>
      <c r="CB210" s="104"/>
      <c r="CC210" s="104"/>
      <c r="CD210" s="104"/>
      <c r="CE210" s="104"/>
      <c r="CF210" s="104"/>
      <c r="CG210" s="104"/>
      <c r="CH210" s="104"/>
      <c r="CI210" s="104"/>
      <c r="CJ210" s="104"/>
      <c r="CK210" s="104"/>
    </row>
    <row r="211" spans="1:89" s="103" customFormat="1" ht="22.5">
      <c r="A211" s="101">
        <v>194</v>
      </c>
      <c r="B211" s="91" t="s">
        <v>51</v>
      </c>
      <c r="C211" s="91" t="s">
        <v>200</v>
      </c>
      <c r="D211" s="108">
        <v>3744</v>
      </c>
      <c r="E211" s="124">
        <v>0.25</v>
      </c>
      <c r="F211" s="124"/>
      <c r="G211" s="124"/>
      <c r="H211" s="123">
        <v>0.5</v>
      </c>
      <c r="I211" s="113">
        <f t="shared" si="4"/>
        <v>1872</v>
      </c>
      <c r="K211" s="109" t="s">
        <v>19</v>
      </c>
      <c r="L211" s="109" t="s">
        <v>19</v>
      </c>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4"/>
      <c r="BB211" s="104"/>
      <c r="BC211" s="104"/>
      <c r="BD211" s="104"/>
      <c r="BE211" s="104"/>
      <c r="BF211" s="104"/>
      <c r="BG211" s="104"/>
      <c r="BH211" s="104"/>
      <c r="BI211" s="104"/>
      <c r="BJ211" s="104"/>
      <c r="BK211" s="104"/>
      <c r="BL211" s="104"/>
      <c r="BM211" s="104"/>
      <c r="BN211" s="104"/>
      <c r="BO211" s="104"/>
      <c r="BP211" s="104"/>
      <c r="BQ211" s="104"/>
      <c r="BR211" s="104"/>
      <c r="BS211" s="104"/>
      <c r="BT211" s="104"/>
      <c r="BU211" s="104"/>
      <c r="BV211" s="104"/>
      <c r="BW211" s="104"/>
      <c r="BX211" s="104"/>
      <c r="BY211" s="104"/>
      <c r="BZ211" s="104"/>
      <c r="CA211" s="104"/>
      <c r="CB211" s="104"/>
      <c r="CC211" s="104"/>
      <c r="CD211" s="104"/>
      <c r="CE211" s="104"/>
      <c r="CF211" s="104"/>
      <c r="CG211" s="104"/>
      <c r="CH211" s="104"/>
      <c r="CI211" s="104"/>
      <c r="CJ211" s="104"/>
      <c r="CK211" s="104"/>
    </row>
    <row r="212" spans="1:89" s="103" customFormat="1" ht="22.5">
      <c r="A212" s="101">
        <v>195</v>
      </c>
      <c r="B212" s="91" t="s">
        <v>51</v>
      </c>
      <c r="C212" s="91" t="s">
        <v>200</v>
      </c>
      <c r="D212" s="108">
        <v>3744</v>
      </c>
      <c r="E212" s="124"/>
      <c r="F212" s="124"/>
      <c r="G212" s="124"/>
      <c r="H212" s="123">
        <v>0.5</v>
      </c>
      <c r="I212" s="113">
        <f t="shared" si="4"/>
        <v>1872</v>
      </c>
      <c r="K212" s="109" t="s">
        <v>19</v>
      </c>
      <c r="L212" s="109" t="s">
        <v>19</v>
      </c>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c r="BM212" s="104"/>
      <c r="BN212" s="104"/>
      <c r="BO212" s="104"/>
      <c r="BP212" s="104"/>
      <c r="BQ212" s="104"/>
      <c r="BR212" s="104"/>
      <c r="BS212" s="104"/>
      <c r="BT212" s="104"/>
      <c r="BU212" s="104"/>
      <c r="BV212" s="104"/>
      <c r="BW212" s="104"/>
      <c r="BX212" s="104"/>
      <c r="BY212" s="104"/>
      <c r="BZ212" s="104"/>
      <c r="CA212" s="104"/>
      <c r="CB212" s="104"/>
      <c r="CC212" s="104"/>
      <c r="CD212" s="104"/>
      <c r="CE212" s="104"/>
      <c r="CF212" s="104"/>
      <c r="CG212" s="104"/>
      <c r="CH212" s="104"/>
      <c r="CI212" s="104"/>
      <c r="CJ212" s="104"/>
      <c r="CK212" s="104"/>
    </row>
    <row r="213" spans="1:89" s="103" customFormat="1" ht="24.75" customHeight="1">
      <c r="A213" s="101">
        <v>196</v>
      </c>
      <c r="B213" s="91" t="s">
        <v>51</v>
      </c>
      <c r="C213" s="91" t="s">
        <v>201</v>
      </c>
      <c r="D213" s="108">
        <v>2972</v>
      </c>
      <c r="E213" s="124"/>
      <c r="F213" s="124"/>
      <c r="G213" s="124"/>
      <c r="H213" s="123">
        <v>0.5</v>
      </c>
      <c r="I213" s="113">
        <f t="shared" si="4"/>
        <v>1486</v>
      </c>
      <c r="K213" s="109" t="s">
        <v>19</v>
      </c>
      <c r="L213" s="109" t="s">
        <v>19</v>
      </c>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c r="BM213" s="104"/>
      <c r="BN213" s="104"/>
      <c r="BO213" s="104"/>
      <c r="BP213" s="104"/>
      <c r="BQ213" s="104"/>
      <c r="BR213" s="104"/>
      <c r="BS213" s="104"/>
      <c r="BT213" s="104"/>
      <c r="BU213" s="104"/>
      <c r="BV213" s="104"/>
      <c r="BW213" s="104"/>
      <c r="BX213" s="104"/>
      <c r="BY213" s="104"/>
      <c r="BZ213" s="104"/>
      <c r="CA213" s="104"/>
      <c r="CB213" s="104"/>
      <c r="CC213" s="104"/>
      <c r="CD213" s="104"/>
      <c r="CE213" s="104"/>
      <c r="CF213" s="104"/>
      <c r="CG213" s="104"/>
      <c r="CH213" s="104"/>
      <c r="CI213" s="104"/>
      <c r="CJ213" s="104"/>
      <c r="CK213" s="104"/>
    </row>
    <row r="214" spans="1:89" s="103" customFormat="1" ht="22.5">
      <c r="A214" s="101">
        <v>197</v>
      </c>
      <c r="B214" s="91" t="s">
        <v>81</v>
      </c>
      <c r="C214" s="91" t="s">
        <v>201</v>
      </c>
      <c r="D214" s="108">
        <v>2650</v>
      </c>
      <c r="E214" s="124"/>
      <c r="F214" s="124"/>
      <c r="G214" s="124"/>
      <c r="H214" s="123">
        <v>0.5</v>
      </c>
      <c r="I214" s="113">
        <f t="shared" si="4"/>
        <v>1325</v>
      </c>
      <c r="K214" s="109" t="s">
        <v>19</v>
      </c>
      <c r="L214" s="109" t="s">
        <v>19</v>
      </c>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row>
    <row r="215" spans="1:89" s="103" customFormat="1" ht="22.5">
      <c r="A215" s="101">
        <v>198</v>
      </c>
      <c r="B215" s="91" t="s">
        <v>80</v>
      </c>
      <c r="C215" s="91" t="s">
        <v>200</v>
      </c>
      <c r="D215" s="108">
        <v>3563</v>
      </c>
      <c r="E215" s="124">
        <v>0.25</v>
      </c>
      <c r="F215" s="124"/>
      <c r="G215" s="124"/>
      <c r="H215" s="123">
        <v>0.5</v>
      </c>
      <c r="I215" s="113">
        <f t="shared" si="4"/>
        <v>1781.5</v>
      </c>
      <c r="K215" s="109" t="s">
        <v>19</v>
      </c>
      <c r="L215" s="109" t="s">
        <v>19</v>
      </c>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row>
    <row r="216" spans="1:89" s="103" customFormat="1" ht="22.5">
      <c r="A216" s="101">
        <v>199</v>
      </c>
      <c r="B216" s="91" t="s">
        <v>51</v>
      </c>
      <c r="C216" s="91" t="s">
        <v>201</v>
      </c>
      <c r="D216" s="108">
        <v>2972</v>
      </c>
      <c r="E216" s="125"/>
      <c r="F216" s="125"/>
      <c r="G216" s="125"/>
      <c r="H216" s="123">
        <v>0.5</v>
      </c>
      <c r="I216" s="113">
        <f t="shared" si="4"/>
        <v>1486</v>
      </c>
      <c r="K216" s="109" t="s">
        <v>19</v>
      </c>
      <c r="L216" s="109" t="s">
        <v>19</v>
      </c>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row>
    <row r="217" spans="1:89" s="103" customFormat="1" ht="27.75" customHeight="1">
      <c r="A217" s="101">
        <v>200</v>
      </c>
      <c r="B217" s="91" t="s">
        <v>71</v>
      </c>
      <c r="C217" s="91" t="s">
        <v>201</v>
      </c>
      <c r="D217" s="108">
        <v>2717</v>
      </c>
      <c r="E217" s="109" t="s">
        <v>19</v>
      </c>
      <c r="F217" s="109"/>
      <c r="G217" s="109"/>
      <c r="H217" s="123">
        <v>0.5</v>
      </c>
      <c r="I217" s="113">
        <f t="shared" si="4"/>
        <v>1358.5</v>
      </c>
      <c r="K217" s="109" t="s">
        <v>19</v>
      </c>
      <c r="L217" s="109" t="s">
        <v>19</v>
      </c>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row>
    <row r="218" spans="1:89" s="103" customFormat="1" ht="25.5" customHeight="1">
      <c r="A218" s="101">
        <v>201</v>
      </c>
      <c r="B218" s="91" t="s">
        <v>20</v>
      </c>
      <c r="C218" s="91" t="s">
        <v>200</v>
      </c>
      <c r="D218" s="108">
        <v>4330</v>
      </c>
      <c r="E218" s="124"/>
      <c r="F218" s="124"/>
      <c r="G218" s="124"/>
      <c r="H218" s="123">
        <v>0.5</v>
      </c>
      <c r="I218" s="113">
        <f aca="true" t="shared" si="5" ref="I218:I224">(D218*0.5)</f>
        <v>2165</v>
      </c>
      <c r="K218" s="109" t="s">
        <v>19</v>
      </c>
      <c r="L218" s="109" t="s">
        <v>19</v>
      </c>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row>
    <row r="219" spans="1:89" s="103" customFormat="1" ht="22.5">
      <c r="A219" s="101">
        <v>202</v>
      </c>
      <c r="B219" s="91" t="s">
        <v>83</v>
      </c>
      <c r="C219" s="91" t="s">
        <v>200</v>
      </c>
      <c r="D219" s="108">
        <v>3637</v>
      </c>
      <c r="E219" s="124"/>
      <c r="F219" s="124"/>
      <c r="G219" s="124"/>
      <c r="H219" s="123">
        <v>0.5</v>
      </c>
      <c r="I219" s="113">
        <f t="shared" si="5"/>
        <v>1818.5</v>
      </c>
      <c r="K219" s="109" t="s">
        <v>19</v>
      </c>
      <c r="L219" s="109" t="s">
        <v>19</v>
      </c>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c r="AU219" s="104"/>
      <c r="AV219" s="104"/>
      <c r="AW219" s="104"/>
      <c r="AX219" s="104"/>
      <c r="AY219" s="104"/>
      <c r="AZ219" s="104"/>
      <c r="BA219" s="104"/>
      <c r="BB219" s="104"/>
      <c r="BC219" s="104"/>
      <c r="BD219" s="104"/>
      <c r="BE219" s="104"/>
      <c r="BF219" s="104"/>
      <c r="BG219" s="104"/>
      <c r="BH219" s="104"/>
      <c r="BI219" s="104"/>
      <c r="BJ219" s="104"/>
      <c r="BK219" s="104"/>
      <c r="BL219" s="104"/>
      <c r="BM219" s="104"/>
      <c r="BN219" s="104"/>
      <c r="BO219" s="104"/>
      <c r="BP219" s="104"/>
      <c r="BQ219" s="104"/>
      <c r="BR219" s="104"/>
      <c r="BS219" s="104"/>
      <c r="BT219" s="104"/>
      <c r="BU219" s="104"/>
      <c r="BV219" s="104"/>
      <c r="BW219" s="104"/>
      <c r="BX219" s="104"/>
      <c r="BY219" s="104"/>
      <c r="BZ219" s="104"/>
      <c r="CA219" s="104"/>
      <c r="CB219" s="104"/>
      <c r="CC219" s="104"/>
      <c r="CD219" s="104"/>
      <c r="CE219" s="104"/>
      <c r="CF219" s="104"/>
      <c r="CG219" s="104"/>
      <c r="CH219" s="104"/>
      <c r="CI219" s="104"/>
      <c r="CJ219" s="104"/>
      <c r="CK219" s="104"/>
    </row>
    <row r="220" spans="1:89" s="103" customFormat="1" ht="22.5">
      <c r="A220" s="101">
        <v>203</v>
      </c>
      <c r="B220" s="91" t="s">
        <v>84</v>
      </c>
      <c r="C220" s="91" t="s">
        <v>200</v>
      </c>
      <c r="D220" s="108">
        <v>3637</v>
      </c>
      <c r="E220" s="124"/>
      <c r="F220" s="124"/>
      <c r="G220" s="124"/>
      <c r="H220" s="123">
        <v>0.5</v>
      </c>
      <c r="I220" s="113">
        <f t="shared" si="5"/>
        <v>1818.5</v>
      </c>
      <c r="K220" s="109" t="s">
        <v>19</v>
      </c>
      <c r="L220" s="109" t="s">
        <v>19</v>
      </c>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4"/>
      <c r="BC220" s="104"/>
      <c r="BD220" s="104"/>
      <c r="BE220" s="104"/>
      <c r="BF220" s="104"/>
      <c r="BG220" s="104"/>
      <c r="BH220" s="104"/>
      <c r="BI220" s="104"/>
      <c r="BJ220" s="104"/>
      <c r="BK220" s="104"/>
      <c r="BL220" s="104"/>
      <c r="BM220" s="104"/>
      <c r="BN220" s="104"/>
      <c r="BO220" s="104"/>
      <c r="BP220" s="104"/>
      <c r="BQ220" s="104"/>
      <c r="BR220" s="104"/>
      <c r="BS220" s="104"/>
      <c r="BT220" s="104"/>
      <c r="BU220" s="104"/>
      <c r="BV220" s="104"/>
      <c r="BW220" s="104"/>
      <c r="BX220" s="104"/>
      <c r="BY220" s="104"/>
      <c r="BZ220" s="104"/>
      <c r="CA220" s="104"/>
      <c r="CB220" s="104"/>
      <c r="CC220" s="104"/>
      <c r="CD220" s="104"/>
      <c r="CE220" s="104"/>
      <c r="CF220" s="104"/>
      <c r="CG220" s="104"/>
      <c r="CH220" s="104"/>
      <c r="CI220" s="104"/>
      <c r="CJ220" s="104"/>
      <c r="CK220" s="104"/>
    </row>
    <row r="221" spans="1:89" s="103" customFormat="1" ht="22.5">
      <c r="A221" s="101">
        <v>204</v>
      </c>
      <c r="B221" s="91" t="s">
        <v>85</v>
      </c>
      <c r="C221" s="91" t="s">
        <v>200</v>
      </c>
      <c r="D221" s="108">
        <v>4330</v>
      </c>
      <c r="E221" s="124"/>
      <c r="F221" s="124"/>
      <c r="G221" s="124"/>
      <c r="H221" s="123">
        <v>0.5</v>
      </c>
      <c r="I221" s="113">
        <f t="shared" si="5"/>
        <v>2165</v>
      </c>
      <c r="K221" s="109" t="s">
        <v>19</v>
      </c>
      <c r="L221" s="109" t="s">
        <v>19</v>
      </c>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104"/>
      <c r="AU221" s="104"/>
      <c r="AV221" s="104"/>
      <c r="AW221" s="104"/>
      <c r="AX221" s="104"/>
      <c r="AY221" s="104"/>
      <c r="AZ221" s="104"/>
      <c r="BA221" s="104"/>
      <c r="BB221" s="104"/>
      <c r="BC221" s="104"/>
      <c r="BD221" s="104"/>
      <c r="BE221" s="104"/>
      <c r="BF221" s="104"/>
      <c r="BG221" s="104"/>
      <c r="BH221" s="104"/>
      <c r="BI221" s="104"/>
      <c r="BJ221" s="104"/>
      <c r="BK221" s="104"/>
      <c r="BL221" s="104"/>
      <c r="BM221" s="104"/>
      <c r="BN221" s="104"/>
      <c r="BO221" s="104"/>
      <c r="BP221" s="104"/>
      <c r="BQ221" s="104"/>
      <c r="BR221" s="104"/>
      <c r="BS221" s="104"/>
      <c r="BT221" s="104"/>
      <c r="BU221" s="104"/>
      <c r="BV221" s="104"/>
      <c r="BW221" s="104"/>
      <c r="BX221" s="104"/>
      <c r="BY221" s="104"/>
      <c r="BZ221" s="104"/>
      <c r="CA221" s="104"/>
      <c r="CB221" s="104"/>
      <c r="CC221" s="104"/>
      <c r="CD221" s="104"/>
      <c r="CE221" s="104"/>
      <c r="CF221" s="104"/>
      <c r="CG221" s="104"/>
      <c r="CH221" s="104"/>
      <c r="CI221" s="104"/>
      <c r="CJ221" s="104"/>
      <c r="CK221" s="104"/>
    </row>
    <row r="222" spans="1:89" s="103" customFormat="1" ht="22.5">
      <c r="A222" s="101">
        <v>205</v>
      </c>
      <c r="B222" s="91" t="s">
        <v>112</v>
      </c>
      <c r="C222" s="91" t="s">
        <v>200</v>
      </c>
      <c r="D222" s="108">
        <v>3548</v>
      </c>
      <c r="E222" s="124"/>
      <c r="F222" s="124"/>
      <c r="G222" s="124"/>
      <c r="H222" s="123">
        <v>0.5</v>
      </c>
      <c r="I222" s="113">
        <f t="shared" si="5"/>
        <v>1774</v>
      </c>
      <c r="K222" s="109" t="s">
        <v>19</v>
      </c>
      <c r="L222" s="109" t="s">
        <v>19</v>
      </c>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c r="BM222" s="104"/>
      <c r="BN222" s="104"/>
      <c r="BO222" s="104"/>
      <c r="BP222" s="104"/>
      <c r="BQ222" s="104"/>
      <c r="BR222" s="104"/>
      <c r="BS222" s="104"/>
      <c r="BT222" s="104"/>
      <c r="BU222" s="104"/>
      <c r="BV222" s="104"/>
      <c r="BW222" s="104"/>
      <c r="BX222" s="104"/>
      <c r="BY222" s="104"/>
      <c r="BZ222" s="104"/>
      <c r="CA222" s="104"/>
      <c r="CB222" s="104"/>
      <c r="CC222" s="104"/>
      <c r="CD222" s="104"/>
      <c r="CE222" s="104"/>
      <c r="CF222" s="104"/>
      <c r="CG222" s="104"/>
      <c r="CH222" s="104"/>
      <c r="CI222" s="104"/>
      <c r="CJ222" s="104"/>
      <c r="CK222" s="104"/>
    </row>
    <row r="223" spans="1:89" s="103" customFormat="1" ht="12.75">
      <c r="A223" s="101">
        <v>206</v>
      </c>
      <c r="B223" s="91" t="s">
        <v>952</v>
      </c>
      <c r="C223" s="91" t="s">
        <v>200</v>
      </c>
      <c r="D223" s="108">
        <v>3297</v>
      </c>
      <c r="E223" s="125"/>
      <c r="F223" s="125"/>
      <c r="G223" s="125"/>
      <c r="H223" s="123">
        <v>0.5</v>
      </c>
      <c r="I223" s="113">
        <f t="shared" si="5"/>
        <v>1648.5</v>
      </c>
      <c r="K223" s="109" t="s">
        <v>19</v>
      </c>
      <c r="L223" s="109" t="s">
        <v>19</v>
      </c>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4"/>
      <c r="BB223" s="104"/>
      <c r="BC223" s="104"/>
      <c r="BD223" s="104"/>
      <c r="BE223" s="104"/>
      <c r="BF223" s="104"/>
      <c r="BG223" s="104"/>
      <c r="BH223" s="104"/>
      <c r="BI223" s="104"/>
      <c r="BJ223" s="104"/>
      <c r="BK223" s="104"/>
      <c r="BL223" s="104"/>
      <c r="BM223" s="104"/>
      <c r="BN223" s="104"/>
      <c r="BO223" s="104"/>
      <c r="BP223" s="104"/>
      <c r="BQ223" s="104"/>
      <c r="BR223" s="104"/>
      <c r="BS223" s="104"/>
      <c r="BT223" s="104"/>
      <c r="BU223" s="104"/>
      <c r="BV223" s="104"/>
      <c r="BW223" s="104"/>
      <c r="BX223" s="104"/>
      <c r="BY223" s="104"/>
      <c r="BZ223" s="104"/>
      <c r="CA223" s="104"/>
      <c r="CB223" s="104"/>
      <c r="CC223" s="104"/>
      <c r="CD223" s="104"/>
      <c r="CE223" s="104"/>
      <c r="CF223" s="104"/>
      <c r="CG223" s="104"/>
      <c r="CH223" s="104"/>
      <c r="CI223" s="104"/>
      <c r="CJ223" s="104"/>
      <c r="CK223" s="104"/>
    </row>
    <row r="224" spans="1:89" s="103" customFormat="1" ht="12.75">
      <c r="A224" s="101">
        <v>207</v>
      </c>
      <c r="B224" s="91" t="s">
        <v>953</v>
      </c>
      <c r="C224" s="91" t="s">
        <v>200</v>
      </c>
      <c r="D224" s="108">
        <v>2920</v>
      </c>
      <c r="E224" s="124"/>
      <c r="F224" s="124"/>
      <c r="G224" s="124"/>
      <c r="H224" s="123">
        <v>0.5</v>
      </c>
      <c r="I224" s="113">
        <f t="shared" si="5"/>
        <v>1460</v>
      </c>
      <c r="K224" s="109" t="s">
        <v>19</v>
      </c>
      <c r="L224" s="109" t="s">
        <v>19</v>
      </c>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c r="CE224" s="104"/>
      <c r="CF224" s="104"/>
      <c r="CG224" s="104"/>
      <c r="CH224" s="104"/>
      <c r="CI224" s="104"/>
      <c r="CJ224" s="104"/>
      <c r="CK224" s="104"/>
    </row>
    <row r="225" spans="1:89" s="103" customFormat="1" ht="22.5">
      <c r="A225" s="101">
        <v>209</v>
      </c>
      <c r="B225" s="91" t="s">
        <v>87</v>
      </c>
      <c r="C225" s="91" t="s">
        <v>40</v>
      </c>
      <c r="D225" s="108">
        <v>4346</v>
      </c>
      <c r="E225" s="124"/>
      <c r="F225" s="124"/>
      <c r="G225" s="124"/>
      <c r="H225" s="123">
        <v>0.5</v>
      </c>
      <c r="I225" s="113">
        <v>1383</v>
      </c>
      <c r="K225" s="109" t="s">
        <v>19</v>
      </c>
      <c r="L225" s="109" t="s">
        <v>19</v>
      </c>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c r="AR225" s="104"/>
      <c r="AS225" s="104"/>
      <c r="AT225" s="104"/>
      <c r="AU225" s="104"/>
      <c r="AV225" s="104"/>
      <c r="AW225" s="104"/>
      <c r="AX225" s="104"/>
      <c r="AY225" s="104"/>
      <c r="AZ225" s="104"/>
      <c r="BA225" s="104"/>
      <c r="BB225" s="104"/>
      <c r="BC225" s="104"/>
      <c r="BD225" s="104"/>
      <c r="BE225" s="104"/>
      <c r="BF225" s="104"/>
      <c r="BG225" s="104"/>
      <c r="BH225" s="104"/>
      <c r="BI225" s="104"/>
      <c r="BJ225" s="104"/>
      <c r="BK225" s="104"/>
      <c r="BL225" s="104"/>
      <c r="BM225" s="104"/>
      <c r="BN225" s="104"/>
      <c r="BO225" s="104"/>
      <c r="BP225" s="104"/>
      <c r="BQ225" s="104"/>
      <c r="BR225" s="104"/>
      <c r="BS225" s="104"/>
      <c r="BT225" s="104"/>
      <c r="BU225" s="104"/>
      <c r="BV225" s="104"/>
      <c r="BW225" s="104"/>
      <c r="BX225" s="104"/>
      <c r="BY225" s="104"/>
      <c r="BZ225" s="104"/>
      <c r="CA225" s="104"/>
      <c r="CB225" s="104"/>
      <c r="CC225" s="104"/>
      <c r="CD225" s="104"/>
      <c r="CE225" s="104"/>
      <c r="CF225" s="104"/>
      <c r="CG225" s="104"/>
      <c r="CH225" s="104"/>
      <c r="CI225" s="104"/>
      <c r="CJ225" s="104"/>
      <c r="CK225" s="104"/>
    </row>
    <row r="226" spans="1:89" s="103" customFormat="1" ht="12.75">
      <c r="A226" s="101">
        <v>210</v>
      </c>
      <c r="B226" s="91" t="s">
        <v>64</v>
      </c>
      <c r="C226" s="91" t="s">
        <v>200</v>
      </c>
      <c r="D226" s="108">
        <v>3068</v>
      </c>
      <c r="E226" s="124"/>
      <c r="F226" s="124"/>
      <c r="G226" s="124"/>
      <c r="H226" s="125">
        <v>0.15</v>
      </c>
      <c r="I226" s="114">
        <f>(D226*0.15)</f>
        <v>460.2</v>
      </c>
      <c r="K226" s="109" t="s">
        <v>19</v>
      </c>
      <c r="L226" s="109" t="s">
        <v>19</v>
      </c>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c r="BM226" s="104"/>
      <c r="BN226" s="104"/>
      <c r="BO226" s="104"/>
      <c r="BP226" s="104"/>
      <c r="BQ226" s="104"/>
      <c r="BR226" s="104"/>
      <c r="BS226" s="104"/>
      <c r="BT226" s="104"/>
      <c r="BU226" s="104"/>
      <c r="BV226" s="104"/>
      <c r="BW226" s="104"/>
      <c r="BX226" s="104"/>
      <c r="BY226" s="104"/>
      <c r="BZ226" s="104"/>
      <c r="CA226" s="104"/>
      <c r="CB226" s="104"/>
      <c r="CC226" s="104"/>
      <c r="CD226" s="104"/>
      <c r="CE226" s="104"/>
      <c r="CF226" s="104"/>
      <c r="CG226" s="104"/>
      <c r="CH226" s="104"/>
      <c r="CI226" s="104"/>
      <c r="CJ226" s="104"/>
      <c r="CK226" s="104"/>
    </row>
    <row r="227" spans="1:89" s="103" customFormat="1" ht="12.75">
      <c r="A227" s="101">
        <v>211</v>
      </c>
      <c r="B227" s="91" t="s">
        <v>71</v>
      </c>
      <c r="C227" s="91" t="s">
        <v>201</v>
      </c>
      <c r="D227" s="108">
        <v>2717</v>
      </c>
      <c r="E227" s="124"/>
      <c r="F227" s="124"/>
      <c r="G227" s="124"/>
      <c r="H227" s="125">
        <v>0.15</v>
      </c>
      <c r="I227" s="114">
        <f>(D227*0.15)</f>
        <v>407.55</v>
      </c>
      <c r="K227" s="109" t="s">
        <v>19</v>
      </c>
      <c r="L227" s="109" t="s">
        <v>19</v>
      </c>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c r="AU227" s="104"/>
      <c r="AV227" s="104"/>
      <c r="AW227" s="104"/>
      <c r="AX227" s="104"/>
      <c r="AY227" s="104"/>
      <c r="AZ227" s="104"/>
      <c r="BA227" s="104"/>
      <c r="BB227" s="104"/>
      <c r="BC227" s="104"/>
      <c r="BD227" s="104"/>
      <c r="BE227" s="104"/>
      <c r="BF227" s="104"/>
      <c r="BG227" s="104"/>
      <c r="BH227" s="104"/>
      <c r="BI227" s="104"/>
      <c r="BJ227" s="104"/>
      <c r="BK227" s="104"/>
      <c r="BL227" s="104"/>
      <c r="BM227" s="104"/>
      <c r="BN227" s="104"/>
      <c r="BO227" s="104"/>
      <c r="BP227" s="104"/>
      <c r="BQ227" s="104"/>
      <c r="BR227" s="104"/>
      <c r="BS227" s="104"/>
      <c r="BT227" s="104"/>
      <c r="BU227" s="104"/>
      <c r="BV227" s="104"/>
      <c r="BW227" s="104"/>
      <c r="BX227" s="104"/>
      <c r="BY227" s="104"/>
      <c r="BZ227" s="104"/>
      <c r="CA227" s="104"/>
      <c r="CB227" s="104"/>
      <c r="CC227" s="104"/>
      <c r="CD227" s="104"/>
      <c r="CE227" s="104"/>
      <c r="CF227" s="104"/>
      <c r="CG227" s="104"/>
      <c r="CH227" s="104"/>
      <c r="CI227" s="104"/>
      <c r="CJ227" s="104"/>
      <c r="CK227" s="104"/>
    </row>
    <row r="228" spans="1:89" s="103" customFormat="1" ht="22.5">
      <c r="A228" s="101">
        <v>212</v>
      </c>
      <c r="B228" s="91" t="s">
        <v>61</v>
      </c>
      <c r="C228" s="91" t="s">
        <v>201</v>
      </c>
      <c r="D228" s="102">
        <v>2899</v>
      </c>
      <c r="E228" s="125"/>
      <c r="F228" s="125"/>
      <c r="G228" s="125"/>
      <c r="H228" s="123">
        <v>0.5</v>
      </c>
      <c r="I228" s="113">
        <f>(D228*0.5)</f>
        <v>1449.5</v>
      </c>
      <c r="K228" s="109" t="s">
        <v>19</v>
      </c>
      <c r="L228" s="109" t="s">
        <v>19</v>
      </c>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4"/>
      <c r="BP228" s="104"/>
      <c r="BQ228" s="104"/>
      <c r="BR228" s="104"/>
      <c r="BS228" s="104"/>
      <c r="BT228" s="104"/>
      <c r="BU228" s="104"/>
      <c r="BV228" s="104"/>
      <c r="BW228" s="104"/>
      <c r="BX228" s="104"/>
      <c r="BY228" s="104"/>
      <c r="BZ228" s="104"/>
      <c r="CA228" s="104"/>
      <c r="CB228" s="104"/>
      <c r="CC228" s="104"/>
      <c r="CD228" s="104"/>
      <c r="CE228" s="104"/>
      <c r="CF228" s="104"/>
      <c r="CG228" s="104"/>
      <c r="CH228" s="104"/>
      <c r="CI228" s="104"/>
      <c r="CJ228" s="104"/>
      <c r="CK228" s="104"/>
    </row>
    <row r="229" spans="1:89" s="103" customFormat="1" ht="22.5">
      <c r="A229" s="101">
        <v>213</v>
      </c>
      <c r="B229" s="91" t="s">
        <v>51</v>
      </c>
      <c r="C229" s="91" t="s">
        <v>40</v>
      </c>
      <c r="D229" s="108">
        <v>3388</v>
      </c>
      <c r="E229" s="125"/>
      <c r="F229" s="125"/>
      <c r="G229" s="125"/>
      <c r="H229" s="123">
        <v>0.5</v>
      </c>
      <c r="I229" s="113">
        <f>(D229*0.5)</f>
        <v>1694</v>
      </c>
      <c r="K229" s="109" t="s">
        <v>19</v>
      </c>
      <c r="L229" s="109" t="s">
        <v>19</v>
      </c>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c r="BZ229" s="104"/>
      <c r="CA229" s="104"/>
      <c r="CB229" s="104"/>
      <c r="CC229" s="104"/>
      <c r="CD229" s="104"/>
      <c r="CE229" s="104"/>
      <c r="CF229" s="104"/>
      <c r="CG229" s="104"/>
      <c r="CH229" s="104"/>
      <c r="CI229" s="104"/>
      <c r="CJ229" s="104"/>
      <c r="CK229" s="104"/>
    </row>
    <row r="230" spans="1:89" s="103" customFormat="1" ht="12.75">
      <c r="A230" s="101">
        <v>214</v>
      </c>
      <c r="B230" s="91" t="s">
        <v>64</v>
      </c>
      <c r="C230" s="91" t="s">
        <v>201</v>
      </c>
      <c r="D230" s="108">
        <v>2650</v>
      </c>
      <c r="E230" s="124"/>
      <c r="F230" s="124"/>
      <c r="G230" s="124"/>
      <c r="H230" s="123">
        <v>0.5</v>
      </c>
      <c r="I230" s="113">
        <f>(D230*0.5)</f>
        <v>1325</v>
      </c>
      <c r="K230" s="109" t="s">
        <v>19</v>
      </c>
      <c r="L230" s="109" t="s">
        <v>19</v>
      </c>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c r="BM230" s="104"/>
      <c r="BN230" s="104"/>
      <c r="BO230" s="104"/>
      <c r="BP230" s="104"/>
      <c r="BQ230" s="104"/>
      <c r="BR230" s="104"/>
      <c r="BS230" s="104"/>
      <c r="BT230" s="104"/>
      <c r="BU230" s="104"/>
      <c r="BV230" s="104"/>
      <c r="BW230" s="104"/>
      <c r="BX230" s="104"/>
      <c r="BY230" s="104"/>
      <c r="BZ230" s="104"/>
      <c r="CA230" s="104"/>
      <c r="CB230" s="104"/>
      <c r="CC230" s="104"/>
      <c r="CD230" s="104"/>
      <c r="CE230" s="104"/>
      <c r="CF230" s="104"/>
      <c r="CG230" s="104"/>
      <c r="CH230" s="104"/>
      <c r="CI230" s="104"/>
      <c r="CJ230" s="104"/>
      <c r="CK230" s="104"/>
    </row>
    <row r="231" spans="1:89" s="103" customFormat="1" ht="22.5">
      <c r="A231" s="101">
        <v>215</v>
      </c>
      <c r="B231" s="91" t="s">
        <v>61</v>
      </c>
      <c r="C231" s="91" t="s">
        <v>200</v>
      </c>
      <c r="D231" s="108">
        <v>3653</v>
      </c>
      <c r="E231" s="124"/>
      <c r="F231" s="124"/>
      <c r="G231" s="124"/>
      <c r="H231" s="125">
        <v>0.15</v>
      </c>
      <c r="I231" s="114">
        <f>(D231*0.15)</f>
        <v>547.9499999999999</v>
      </c>
      <c r="K231" s="109" t="s">
        <v>19</v>
      </c>
      <c r="L231" s="109" t="s">
        <v>19</v>
      </c>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c r="BM231" s="104"/>
      <c r="BN231" s="104"/>
      <c r="BO231" s="104"/>
      <c r="BP231" s="104"/>
      <c r="BQ231" s="104"/>
      <c r="BR231" s="104"/>
      <c r="BS231" s="104"/>
      <c r="BT231" s="104"/>
      <c r="BU231" s="104"/>
      <c r="BV231" s="104"/>
      <c r="BW231" s="104"/>
      <c r="BX231" s="104"/>
      <c r="BY231" s="104"/>
      <c r="BZ231" s="104"/>
      <c r="CA231" s="104"/>
      <c r="CB231" s="104"/>
      <c r="CC231" s="104"/>
      <c r="CD231" s="104"/>
      <c r="CE231" s="104"/>
      <c r="CF231" s="104"/>
      <c r="CG231" s="104"/>
      <c r="CH231" s="104"/>
      <c r="CI231" s="104"/>
      <c r="CJ231" s="104"/>
      <c r="CK231" s="104"/>
    </row>
    <row r="232" spans="1:89" s="103" customFormat="1" ht="12.75">
      <c r="A232" s="101">
        <v>216</v>
      </c>
      <c r="B232" s="91" t="s">
        <v>71</v>
      </c>
      <c r="C232" s="91" t="s">
        <v>200</v>
      </c>
      <c r="D232" s="108">
        <v>3144</v>
      </c>
      <c r="E232" s="124"/>
      <c r="F232" s="124"/>
      <c r="G232" s="124"/>
      <c r="H232" s="125">
        <v>0.15</v>
      </c>
      <c r="I232" s="114">
        <f>(D232*0.15)</f>
        <v>471.59999999999997</v>
      </c>
      <c r="K232" s="109" t="s">
        <v>19</v>
      </c>
      <c r="L232" s="109" t="s">
        <v>19</v>
      </c>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4"/>
      <c r="BR232" s="104"/>
      <c r="BS232" s="104"/>
      <c r="BT232" s="104"/>
      <c r="BU232" s="104"/>
      <c r="BV232" s="104"/>
      <c r="BW232" s="104"/>
      <c r="BX232" s="104"/>
      <c r="BY232" s="104"/>
      <c r="BZ232" s="104"/>
      <c r="CA232" s="104"/>
      <c r="CB232" s="104"/>
      <c r="CC232" s="104"/>
      <c r="CD232" s="104"/>
      <c r="CE232" s="104"/>
      <c r="CF232" s="104"/>
      <c r="CG232" s="104"/>
      <c r="CH232" s="104"/>
      <c r="CI232" s="104"/>
      <c r="CJ232" s="104"/>
      <c r="CK232" s="104"/>
    </row>
    <row r="233" spans="1:89" s="103" customFormat="1" ht="22.5">
      <c r="A233" s="101">
        <v>217</v>
      </c>
      <c r="B233" s="91" t="s">
        <v>80</v>
      </c>
      <c r="C233" s="91" t="s">
        <v>866</v>
      </c>
      <c r="D233" s="108">
        <v>3362</v>
      </c>
      <c r="E233" s="124"/>
      <c r="F233" s="124"/>
      <c r="G233" s="124"/>
      <c r="H233" s="123">
        <v>0.5</v>
      </c>
      <c r="I233" s="113">
        <f>(D233*0.5)</f>
        <v>1681</v>
      </c>
      <c r="K233" s="109" t="s">
        <v>19</v>
      </c>
      <c r="L233" s="109" t="s">
        <v>19</v>
      </c>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c r="BM233" s="104"/>
      <c r="BN233" s="104"/>
      <c r="BO233" s="104"/>
      <c r="BP233" s="104"/>
      <c r="BQ233" s="104"/>
      <c r="BR233" s="104"/>
      <c r="BS233" s="104"/>
      <c r="BT233" s="104"/>
      <c r="BU233" s="104"/>
      <c r="BV233" s="104"/>
      <c r="BW233" s="104"/>
      <c r="BX233" s="104"/>
      <c r="BY233" s="104"/>
      <c r="BZ233" s="104"/>
      <c r="CA233" s="104"/>
      <c r="CB233" s="104"/>
      <c r="CC233" s="104"/>
      <c r="CD233" s="104"/>
      <c r="CE233" s="104"/>
      <c r="CF233" s="104"/>
      <c r="CG233" s="104"/>
      <c r="CH233" s="104"/>
      <c r="CI233" s="104"/>
      <c r="CJ233" s="104"/>
      <c r="CK233" s="104"/>
    </row>
    <row r="234" spans="1:89" s="103" customFormat="1" ht="22.5">
      <c r="A234" s="101">
        <v>218</v>
      </c>
      <c r="B234" s="91" t="s">
        <v>88</v>
      </c>
      <c r="C234" s="91" t="s">
        <v>201</v>
      </c>
      <c r="D234" s="108">
        <v>2829</v>
      </c>
      <c r="E234" s="124"/>
      <c r="F234" s="124"/>
      <c r="G234" s="124"/>
      <c r="H234" s="123">
        <v>0.5</v>
      </c>
      <c r="I234" s="113">
        <f>(D234*0.5)</f>
        <v>1414.5</v>
      </c>
      <c r="K234" s="109" t="s">
        <v>19</v>
      </c>
      <c r="L234" s="109" t="s">
        <v>19</v>
      </c>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c r="BM234" s="104"/>
      <c r="BN234" s="104"/>
      <c r="BO234" s="104"/>
      <c r="BP234" s="104"/>
      <c r="BQ234" s="104"/>
      <c r="BR234" s="104"/>
      <c r="BS234" s="104"/>
      <c r="BT234" s="104"/>
      <c r="BU234" s="104"/>
      <c r="BV234" s="104"/>
      <c r="BW234" s="104"/>
      <c r="BX234" s="104"/>
      <c r="BY234" s="104"/>
      <c r="BZ234" s="104"/>
      <c r="CA234" s="104"/>
      <c r="CB234" s="104"/>
      <c r="CC234" s="104"/>
      <c r="CD234" s="104"/>
      <c r="CE234" s="104"/>
      <c r="CF234" s="104"/>
      <c r="CG234" s="104"/>
      <c r="CH234" s="104"/>
      <c r="CI234" s="104"/>
      <c r="CJ234" s="104"/>
      <c r="CK234" s="104"/>
    </row>
    <row r="235" spans="1:89" s="103" customFormat="1" ht="22.5">
      <c r="A235" s="101">
        <v>219</v>
      </c>
      <c r="B235" s="91" t="s">
        <v>60</v>
      </c>
      <c r="C235" s="91" t="s">
        <v>307</v>
      </c>
      <c r="D235" s="108">
        <v>2080</v>
      </c>
      <c r="E235" s="124">
        <v>0.25</v>
      </c>
      <c r="F235" s="124"/>
      <c r="G235" s="124"/>
      <c r="H235" s="123">
        <v>0.5</v>
      </c>
      <c r="I235" s="113">
        <f>(D235*0.5)</f>
        <v>1040</v>
      </c>
      <c r="K235" s="109" t="s">
        <v>19</v>
      </c>
      <c r="L235" s="109" t="s">
        <v>19</v>
      </c>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c r="AU235" s="104"/>
      <c r="AV235" s="104"/>
      <c r="AW235" s="104"/>
      <c r="AX235" s="104"/>
      <c r="AY235" s="104"/>
      <c r="AZ235" s="104"/>
      <c r="BA235" s="104"/>
      <c r="BB235" s="104"/>
      <c r="BC235" s="104"/>
      <c r="BD235" s="104"/>
      <c r="BE235" s="104"/>
      <c r="BF235" s="104"/>
      <c r="BG235" s="104"/>
      <c r="BH235" s="104"/>
      <c r="BI235" s="104"/>
      <c r="BJ235" s="104"/>
      <c r="BK235" s="104"/>
      <c r="BL235" s="104"/>
      <c r="BM235" s="104"/>
      <c r="BN235" s="104"/>
      <c r="BO235" s="104"/>
      <c r="BP235" s="104"/>
      <c r="BQ235" s="104"/>
      <c r="BR235" s="104"/>
      <c r="BS235" s="104"/>
      <c r="BT235" s="104"/>
      <c r="BU235" s="104"/>
      <c r="BV235" s="104"/>
      <c r="BW235" s="104"/>
      <c r="BX235" s="104"/>
      <c r="BY235" s="104"/>
      <c r="BZ235" s="104"/>
      <c r="CA235" s="104"/>
      <c r="CB235" s="104"/>
      <c r="CC235" s="104"/>
      <c r="CD235" s="104"/>
      <c r="CE235" s="104"/>
      <c r="CF235" s="104"/>
      <c r="CG235" s="104"/>
      <c r="CH235" s="104"/>
      <c r="CI235" s="104"/>
      <c r="CJ235" s="104"/>
      <c r="CK235" s="104"/>
    </row>
    <row r="236" spans="1:89" s="103" customFormat="1" ht="12.75">
      <c r="A236" s="101">
        <v>220</v>
      </c>
      <c r="B236" s="91" t="s">
        <v>89</v>
      </c>
      <c r="C236" s="91" t="s">
        <v>200</v>
      </c>
      <c r="D236" s="108">
        <v>2993</v>
      </c>
      <c r="E236" s="124"/>
      <c r="F236" s="124"/>
      <c r="G236" s="124"/>
      <c r="H236" s="125">
        <v>0.15</v>
      </c>
      <c r="I236" s="114">
        <f>(D236*0.15)</f>
        <v>448.95</v>
      </c>
      <c r="K236" s="109" t="s">
        <v>19</v>
      </c>
      <c r="L236" s="109" t="s">
        <v>19</v>
      </c>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c r="BM236" s="104"/>
      <c r="BN236" s="104"/>
      <c r="BO236" s="104"/>
      <c r="BP236" s="104"/>
      <c r="BQ236" s="104"/>
      <c r="BR236" s="104"/>
      <c r="BS236" s="104"/>
      <c r="BT236" s="104"/>
      <c r="BU236" s="104"/>
      <c r="BV236" s="104"/>
      <c r="BW236" s="104"/>
      <c r="BX236" s="104"/>
      <c r="BY236" s="104"/>
      <c r="BZ236" s="104"/>
      <c r="CA236" s="104"/>
      <c r="CB236" s="104"/>
      <c r="CC236" s="104"/>
      <c r="CD236" s="104"/>
      <c r="CE236" s="104"/>
      <c r="CF236" s="104"/>
      <c r="CG236" s="104"/>
      <c r="CH236" s="104"/>
      <c r="CI236" s="104"/>
      <c r="CJ236" s="104"/>
      <c r="CK236" s="104"/>
    </row>
    <row r="237" spans="1:89" s="103" customFormat="1" ht="12.75">
      <c r="A237" s="101">
        <v>221</v>
      </c>
      <c r="B237" s="91" t="s">
        <v>90</v>
      </c>
      <c r="C237" s="91" t="s">
        <v>201</v>
      </c>
      <c r="D237" s="108">
        <v>2650</v>
      </c>
      <c r="E237" s="124"/>
      <c r="F237" s="124"/>
      <c r="G237" s="124"/>
      <c r="H237" s="125">
        <v>0.15</v>
      </c>
      <c r="I237" s="114">
        <f>(D237*0.15)</f>
        <v>397.5</v>
      </c>
      <c r="J237" s="114"/>
      <c r="K237" s="109" t="s">
        <v>19</v>
      </c>
      <c r="L237" s="109" t="s">
        <v>19</v>
      </c>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c r="BZ237" s="104"/>
      <c r="CA237" s="104"/>
      <c r="CB237" s="104"/>
      <c r="CC237" s="104"/>
      <c r="CD237" s="104"/>
      <c r="CE237" s="104"/>
      <c r="CF237" s="104"/>
      <c r="CG237" s="104"/>
      <c r="CH237" s="104"/>
      <c r="CI237" s="104"/>
      <c r="CJ237" s="104"/>
      <c r="CK237" s="104"/>
    </row>
    <row r="238" spans="1:89" s="105" customFormat="1" ht="12.75">
      <c r="A238" s="101">
        <v>222</v>
      </c>
      <c r="B238" s="91" t="s">
        <v>71</v>
      </c>
      <c r="C238" s="91" t="s">
        <v>40</v>
      </c>
      <c r="D238" s="102">
        <v>3052</v>
      </c>
      <c r="E238" s="124"/>
      <c r="F238" s="124"/>
      <c r="G238" s="124"/>
      <c r="H238" s="125">
        <v>0.15</v>
      </c>
      <c r="I238" s="114">
        <f>(D238*0.15)</f>
        <v>457.8</v>
      </c>
      <c r="J238" s="103"/>
      <c r="K238" s="109" t="s">
        <v>19</v>
      </c>
      <c r="L238" s="109" t="s">
        <v>19</v>
      </c>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4"/>
      <c r="BQ238" s="104"/>
      <c r="BR238" s="104"/>
      <c r="BS238" s="104"/>
      <c r="BT238" s="104"/>
      <c r="BU238" s="104"/>
      <c r="BV238" s="104"/>
      <c r="BW238" s="104"/>
      <c r="BX238" s="104"/>
      <c r="BY238" s="104"/>
      <c r="BZ238" s="104"/>
      <c r="CA238" s="104"/>
      <c r="CB238" s="104"/>
      <c r="CC238" s="104"/>
      <c r="CD238" s="104"/>
      <c r="CE238" s="104"/>
      <c r="CF238" s="104"/>
      <c r="CG238" s="104"/>
      <c r="CH238" s="104"/>
      <c r="CI238" s="104"/>
      <c r="CJ238" s="104"/>
      <c r="CK238" s="104"/>
    </row>
    <row r="239" spans="1:89" s="105" customFormat="1" ht="12.75">
      <c r="A239" s="101">
        <v>223</v>
      </c>
      <c r="B239" s="91" t="s">
        <v>74</v>
      </c>
      <c r="C239" s="91" t="s">
        <v>200</v>
      </c>
      <c r="D239" s="108">
        <v>2850</v>
      </c>
      <c r="E239" s="124"/>
      <c r="F239" s="124"/>
      <c r="G239" s="124"/>
      <c r="H239" s="125">
        <v>0.15</v>
      </c>
      <c r="I239" s="114">
        <f>(D239*0.15)</f>
        <v>427.5</v>
      </c>
      <c r="J239" s="103"/>
      <c r="K239" s="109" t="s">
        <v>19</v>
      </c>
      <c r="L239" s="109" t="s">
        <v>19</v>
      </c>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c r="BM239" s="104"/>
      <c r="BN239" s="104"/>
      <c r="BO239" s="104"/>
      <c r="BP239" s="104"/>
      <c r="BQ239" s="104"/>
      <c r="BR239" s="104"/>
      <c r="BS239" s="104"/>
      <c r="BT239" s="104"/>
      <c r="BU239" s="104"/>
      <c r="BV239" s="104"/>
      <c r="BW239" s="104"/>
      <c r="BX239" s="104"/>
      <c r="BY239" s="104"/>
      <c r="BZ239" s="104"/>
      <c r="CA239" s="104"/>
      <c r="CB239" s="104"/>
      <c r="CC239" s="104"/>
      <c r="CD239" s="104"/>
      <c r="CE239" s="104"/>
      <c r="CF239" s="104"/>
      <c r="CG239" s="104"/>
      <c r="CH239" s="104"/>
      <c r="CI239" s="104"/>
      <c r="CJ239" s="104"/>
      <c r="CK239" s="104"/>
    </row>
    <row r="240" spans="1:89" s="105" customFormat="1" ht="22.5">
      <c r="A240" s="101">
        <v>224</v>
      </c>
      <c r="B240" s="91" t="s">
        <v>84</v>
      </c>
      <c r="C240" s="91" t="s">
        <v>200</v>
      </c>
      <c r="D240" s="108">
        <v>3637</v>
      </c>
      <c r="E240" s="124"/>
      <c r="F240" s="124"/>
      <c r="G240" s="124"/>
      <c r="H240" s="125">
        <v>0.15</v>
      </c>
      <c r="I240" s="114">
        <f>(D240*0.15)</f>
        <v>545.55</v>
      </c>
      <c r="J240" s="103"/>
      <c r="K240" s="109" t="s">
        <v>19</v>
      </c>
      <c r="L240" s="109" t="s">
        <v>19</v>
      </c>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4"/>
      <c r="AY240" s="104"/>
      <c r="AZ240" s="104"/>
      <c r="BA240" s="104"/>
      <c r="BB240" s="104"/>
      <c r="BC240" s="104"/>
      <c r="BD240" s="104"/>
      <c r="BE240" s="104"/>
      <c r="BF240" s="104"/>
      <c r="BG240" s="104"/>
      <c r="BH240" s="104"/>
      <c r="BI240" s="104"/>
      <c r="BJ240" s="104"/>
      <c r="BK240" s="104"/>
      <c r="BL240" s="104"/>
      <c r="BM240" s="104"/>
      <c r="BN240" s="104"/>
      <c r="BO240" s="104"/>
      <c r="BP240" s="104"/>
      <c r="BQ240" s="104"/>
      <c r="BR240" s="104"/>
      <c r="BS240" s="104"/>
      <c r="BT240" s="104"/>
      <c r="BU240" s="104"/>
      <c r="BV240" s="104"/>
      <c r="BW240" s="104"/>
      <c r="BX240" s="104"/>
      <c r="BY240" s="104"/>
      <c r="BZ240" s="104"/>
      <c r="CA240" s="104"/>
      <c r="CB240" s="104"/>
      <c r="CC240" s="104"/>
      <c r="CD240" s="104"/>
      <c r="CE240" s="104"/>
      <c r="CF240" s="104"/>
      <c r="CG240" s="104"/>
      <c r="CH240" s="104"/>
      <c r="CI240" s="104"/>
      <c r="CJ240" s="104"/>
      <c r="CK240" s="104"/>
    </row>
    <row r="241" spans="1:89" s="105" customFormat="1" ht="22.5">
      <c r="A241" s="101">
        <v>225</v>
      </c>
      <c r="B241" s="91" t="s">
        <v>66</v>
      </c>
      <c r="C241" s="91" t="s">
        <v>40</v>
      </c>
      <c r="D241" s="91">
        <v>4740</v>
      </c>
      <c r="E241" s="124"/>
      <c r="F241" s="124">
        <v>0.15</v>
      </c>
      <c r="G241" s="92">
        <f>SUM(D241*0.15)</f>
        <v>711</v>
      </c>
      <c r="H241" s="123">
        <v>0.5</v>
      </c>
      <c r="I241" s="113">
        <v>1652</v>
      </c>
      <c r="J241" s="103"/>
      <c r="K241" s="109" t="s">
        <v>19</v>
      </c>
      <c r="L241" s="109" t="s">
        <v>19</v>
      </c>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4"/>
      <c r="AY241" s="104"/>
      <c r="AZ241" s="104"/>
      <c r="BA241" s="104"/>
      <c r="BB241" s="104"/>
      <c r="BC241" s="104"/>
      <c r="BD241" s="104"/>
      <c r="BE241" s="104"/>
      <c r="BF241" s="104"/>
      <c r="BG241" s="104"/>
      <c r="BH241" s="104"/>
      <c r="BI241" s="104"/>
      <c r="BJ241" s="104"/>
      <c r="BK241" s="104"/>
      <c r="BL241" s="104"/>
      <c r="BM241" s="104"/>
      <c r="BN241" s="104"/>
      <c r="BO241" s="104"/>
      <c r="BP241" s="104"/>
      <c r="BQ241" s="104"/>
      <c r="BR241" s="104"/>
      <c r="BS241" s="104"/>
      <c r="BT241" s="104"/>
      <c r="BU241" s="104"/>
      <c r="BV241" s="104"/>
      <c r="BW241" s="104"/>
      <c r="BX241" s="104"/>
      <c r="BY241" s="104"/>
      <c r="BZ241" s="104"/>
      <c r="CA241" s="104"/>
      <c r="CB241" s="104"/>
      <c r="CC241" s="104"/>
      <c r="CD241" s="104"/>
      <c r="CE241" s="104"/>
      <c r="CF241" s="104"/>
      <c r="CG241" s="104"/>
      <c r="CH241" s="104"/>
      <c r="CI241" s="104"/>
      <c r="CJ241" s="104"/>
      <c r="CK241" s="104"/>
    </row>
    <row r="242" spans="1:89" s="103" customFormat="1" ht="22.5">
      <c r="A242" s="101">
        <v>226</v>
      </c>
      <c r="B242" s="91" t="s">
        <v>91</v>
      </c>
      <c r="C242" s="91" t="s">
        <v>40</v>
      </c>
      <c r="D242" s="91">
        <v>4564</v>
      </c>
      <c r="E242" s="124"/>
      <c r="F242" s="124">
        <v>0.15</v>
      </c>
      <c r="G242" s="92">
        <f>SUM(D242*0.15)</f>
        <v>684.6</v>
      </c>
      <c r="H242" s="123">
        <v>0.5</v>
      </c>
      <c r="I242" s="113">
        <v>1452</v>
      </c>
      <c r="K242" s="109" t="s">
        <v>19</v>
      </c>
      <c r="L242" s="109" t="s">
        <v>19</v>
      </c>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c r="BM242" s="104"/>
      <c r="BN242" s="104"/>
      <c r="BO242" s="104"/>
      <c r="BP242" s="104"/>
      <c r="BQ242" s="104"/>
      <c r="BR242" s="104"/>
      <c r="BS242" s="104"/>
      <c r="BT242" s="104"/>
      <c r="BU242" s="104"/>
      <c r="BV242" s="104"/>
      <c r="BW242" s="104"/>
      <c r="BX242" s="104"/>
      <c r="BY242" s="104"/>
      <c r="BZ242" s="104"/>
      <c r="CA242" s="104"/>
      <c r="CB242" s="104"/>
      <c r="CC242" s="104"/>
      <c r="CD242" s="104"/>
      <c r="CE242" s="104"/>
      <c r="CF242" s="104"/>
      <c r="CG242" s="104"/>
      <c r="CH242" s="104"/>
      <c r="CI242" s="104"/>
      <c r="CJ242" s="104"/>
      <c r="CK242" s="104"/>
    </row>
    <row r="243" spans="1:89" s="103" customFormat="1" ht="33.75">
      <c r="A243" s="101">
        <v>229</v>
      </c>
      <c r="B243" s="91" t="s">
        <v>68</v>
      </c>
      <c r="C243" s="91" t="s">
        <v>201</v>
      </c>
      <c r="D243" s="108">
        <v>2972</v>
      </c>
      <c r="E243" s="124">
        <v>0.25</v>
      </c>
      <c r="F243" s="124"/>
      <c r="G243" s="124"/>
      <c r="H243" s="123">
        <v>0.5</v>
      </c>
      <c r="I243" s="113">
        <f aca="true" t="shared" si="6" ref="I243:I254">(D243*0.5)</f>
        <v>1486</v>
      </c>
      <c r="K243" s="109" t="s">
        <v>19</v>
      </c>
      <c r="L243" s="109" t="s">
        <v>19</v>
      </c>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104"/>
      <c r="BC243" s="104"/>
      <c r="BD243" s="104"/>
      <c r="BE243" s="104"/>
      <c r="BF243" s="104"/>
      <c r="BG243" s="104"/>
      <c r="BH243" s="104"/>
      <c r="BI243" s="104"/>
      <c r="BJ243" s="104"/>
      <c r="BK243" s="104"/>
      <c r="BL243" s="104"/>
      <c r="BM243" s="104"/>
      <c r="BN243" s="104"/>
      <c r="BO243" s="104"/>
      <c r="BP243" s="104"/>
      <c r="BQ243" s="104"/>
      <c r="BR243" s="104"/>
      <c r="BS243" s="104"/>
      <c r="BT243" s="104"/>
      <c r="BU243" s="104"/>
      <c r="BV243" s="104"/>
      <c r="BW243" s="104"/>
      <c r="BX243" s="104"/>
      <c r="BY243" s="104"/>
      <c r="BZ243" s="104"/>
      <c r="CA243" s="104"/>
      <c r="CB243" s="104"/>
      <c r="CC243" s="104"/>
      <c r="CD243" s="104"/>
      <c r="CE243" s="104"/>
      <c r="CF243" s="104"/>
      <c r="CG243" s="104"/>
      <c r="CH243" s="104"/>
      <c r="CI243" s="104"/>
      <c r="CJ243" s="104"/>
      <c r="CK243" s="104"/>
    </row>
    <row r="244" spans="1:89" s="103" customFormat="1" ht="33.75">
      <c r="A244" s="101">
        <v>230</v>
      </c>
      <c r="B244" s="91" t="s">
        <v>92</v>
      </c>
      <c r="C244" s="91" t="s">
        <v>201</v>
      </c>
      <c r="D244" s="108">
        <v>2899</v>
      </c>
      <c r="E244" s="124">
        <v>0.25</v>
      </c>
      <c r="F244" s="124"/>
      <c r="G244" s="124"/>
      <c r="H244" s="123">
        <v>0.5</v>
      </c>
      <c r="I244" s="113">
        <f t="shared" si="6"/>
        <v>1449.5</v>
      </c>
      <c r="K244" s="109" t="s">
        <v>19</v>
      </c>
      <c r="L244" s="109" t="s">
        <v>19</v>
      </c>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c r="BQ244" s="104"/>
      <c r="BR244" s="104"/>
      <c r="BS244" s="104"/>
      <c r="BT244" s="104"/>
      <c r="BU244" s="104"/>
      <c r="BV244" s="104"/>
      <c r="BW244" s="104"/>
      <c r="BX244" s="104"/>
      <c r="BY244" s="104"/>
      <c r="BZ244" s="104"/>
      <c r="CA244" s="104"/>
      <c r="CB244" s="104"/>
      <c r="CC244" s="104"/>
      <c r="CD244" s="104"/>
      <c r="CE244" s="104"/>
      <c r="CF244" s="104"/>
      <c r="CG244" s="104"/>
      <c r="CH244" s="104"/>
      <c r="CI244" s="104"/>
      <c r="CJ244" s="104"/>
      <c r="CK244" s="104"/>
    </row>
    <row r="245" spans="1:89" s="103" customFormat="1" ht="33.75">
      <c r="A245" s="101">
        <v>231</v>
      </c>
      <c r="B245" s="91" t="s">
        <v>93</v>
      </c>
      <c r="C245" s="91" t="s">
        <v>201</v>
      </c>
      <c r="D245" s="108">
        <v>2829</v>
      </c>
      <c r="E245" s="124">
        <v>0.25</v>
      </c>
      <c r="F245" s="124"/>
      <c r="G245" s="124"/>
      <c r="H245" s="123">
        <v>0.5</v>
      </c>
      <c r="I245" s="113">
        <f t="shared" si="6"/>
        <v>1414.5</v>
      </c>
      <c r="K245" s="109" t="s">
        <v>19</v>
      </c>
      <c r="L245" s="109" t="s">
        <v>19</v>
      </c>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c r="AO245" s="104"/>
      <c r="AP245" s="104"/>
      <c r="AQ245" s="104"/>
      <c r="AR245" s="104"/>
      <c r="AS245" s="104"/>
      <c r="AT245" s="104"/>
      <c r="AU245" s="104"/>
      <c r="AV245" s="104"/>
      <c r="AW245" s="104"/>
      <c r="AX245" s="104"/>
      <c r="AY245" s="104"/>
      <c r="AZ245" s="104"/>
      <c r="BA245" s="104"/>
      <c r="BB245" s="104"/>
      <c r="BC245" s="104"/>
      <c r="BD245" s="104"/>
      <c r="BE245" s="104"/>
      <c r="BF245" s="104"/>
      <c r="BG245" s="104"/>
      <c r="BH245" s="104"/>
      <c r="BI245" s="104"/>
      <c r="BJ245" s="104"/>
      <c r="BK245" s="104"/>
      <c r="BL245" s="104"/>
      <c r="BM245" s="104"/>
      <c r="BN245" s="104"/>
      <c r="BO245" s="104"/>
      <c r="BP245" s="104"/>
      <c r="BQ245" s="104"/>
      <c r="BR245" s="104"/>
      <c r="BS245" s="104"/>
      <c r="BT245" s="104"/>
      <c r="BU245" s="104"/>
      <c r="BV245" s="104"/>
      <c r="BW245" s="104"/>
      <c r="BX245" s="104"/>
      <c r="BY245" s="104"/>
      <c r="BZ245" s="104"/>
      <c r="CA245" s="104"/>
      <c r="CB245" s="104"/>
      <c r="CC245" s="104"/>
      <c r="CD245" s="104"/>
      <c r="CE245" s="104"/>
      <c r="CF245" s="104"/>
      <c r="CG245" s="104"/>
      <c r="CH245" s="104"/>
      <c r="CI245" s="104"/>
      <c r="CJ245" s="104"/>
      <c r="CK245" s="104"/>
    </row>
    <row r="246" spans="1:89" s="103" customFormat="1" ht="22.5">
      <c r="A246" s="101">
        <v>232</v>
      </c>
      <c r="B246" s="91" t="s">
        <v>94</v>
      </c>
      <c r="C246" s="91" t="s">
        <v>201</v>
      </c>
      <c r="D246" s="91">
        <v>2717</v>
      </c>
      <c r="E246" s="124">
        <v>0.25</v>
      </c>
      <c r="F246" s="124"/>
      <c r="G246" s="124"/>
      <c r="H246" s="123">
        <v>0.5</v>
      </c>
      <c r="I246" s="113">
        <f t="shared" si="6"/>
        <v>1358.5</v>
      </c>
      <c r="K246" s="109" t="s">
        <v>19</v>
      </c>
      <c r="L246" s="109" t="s">
        <v>19</v>
      </c>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104"/>
      <c r="AW246" s="104"/>
      <c r="AX246" s="104"/>
      <c r="AY246" s="104"/>
      <c r="AZ246" s="104"/>
      <c r="BA246" s="104"/>
      <c r="BB246" s="104"/>
      <c r="BC246" s="104"/>
      <c r="BD246" s="104"/>
      <c r="BE246" s="104"/>
      <c r="BF246" s="104"/>
      <c r="BG246" s="104"/>
      <c r="BH246" s="104"/>
      <c r="BI246" s="104"/>
      <c r="BJ246" s="104"/>
      <c r="BK246" s="104"/>
      <c r="BL246" s="104"/>
      <c r="BM246" s="104"/>
      <c r="BN246" s="104"/>
      <c r="BO246" s="104"/>
      <c r="BP246" s="104"/>
      <c r="BQ246" s="104"/>
      <c r="BR246" s="104"/>
      <c r="BS246" s="104"/>
      <c r="BT246" s="104"/>
      <c r="BU246" s="104"/>
      <c r="BV246" s="104"/>
      <c r="BW246" s="104"/>
      <c r="BX246" s="104"/>
      <c r="BY246" s="104"/>
      <c r="BZ246" s="104"/>
      <c r="CA246" s="104"/>
      <c r="CB246" s="104"/>
      <c r="CC246" s="104"/>
      <c r="CD246" s="104"/>
      <c r="CE246" s="104"/>
      <c r="CF246" s="104"/>
      <c r="CG246" s="104"/>
      <c r="CH246" s="104"/>
      <c r="CI246" s="104"/>
      <c r="CJ246" s="104"/>
      <c r="CK246" s="104"/>
    </row>
    <row r="247" spans="1:89" s="103" customFormat="1" ht="22.5">
      <c r="A247" s="101">
        <v>233</v>
      </c>
      <c r="B247" s="91" t="s">
        <v>95</v>
      </c>
      <c r="C247" s="91" t="s">
        <v>201</v>
      </c>
      <c r="D247" s="91">
        <v>2650</v>
      </c>
      <c r="E247" s="124">
        <v>0.25</v>
      </c>
      <c r="F247" s="124"/>
      <c r="G247" s="124"/>
      <c r="H247" s="123">
        <v>0.5</v>
      </c>
      <c r="I247" s="113">
        <f t="shared" si="6"/>
        <v>1325</v>
      </c>
      <c r="K247" s="109" t="s">
        <v>19</v>
      </c>
      <c r="L247" s="109" t="s">
        <v>19</v>
      </c>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c r="AY247" s="104"/>
      <c r="AZ247" s="104"/>
      <c r="BA247" s="104"/>
      <c r="BB247" s="104"/>
      <c r="BC247" s="104"/>
      <c r="BD247" s="104"/>
      <c r="BE247" s="104"/>
      <c r="BF247" s="104"/>
      <c r="BG247" s="104"/>
      <c r="BH247" s="104"/>
      <c r="BI247" s="104"/>
      <c r="BJ247" s="104"/>
      <c r="BK247" s="104"/>
      <c r="BL247" s="104"/>
      <c r="BM247" s="104"/>
      <c r="BN247" s="104"/>
      <c r="BO247" s="104"/>
      <c r="BP247" s="104"/>
      <c r="BQ247" s="104"/>
      <c r="BR247" s="104"/>
      <c r="BS247" s="104"/>
      <c r="BT247" s="104"/>
      <c r="BU247" s="104"/>
      <c r="BV247" s="104"/>
      <c r="BW247" s="104"/>
      <c r="BX247" s="104"/>
      <c r="BY247" s="104"/>
      <c r="BZ247" s="104"/>
      <c r="CA247" s="104"/>
      <c r="CB247" s="104"/>
      <c r="CC247" s="104"/>
      <c r="CD247" s="104"/>
      <c r="CE247" s="104"/>
      <c r="CF247" s="104"/>
      <c r="CG247" s="104"/>
      <c r="CH247" s="104"/>
      <c r="CI247" s="104"/>
      <c r="CJ247" s="104"/>
      <c r="CK247" s="104"/>
    </row>
    <row r="248" spans="1:89" s="103" customFormat="1" ht="22.5">
      <c r="A248" s="101">
        <v>234</v>
      </c>
      <c r="B248" s="91" t="s">
        <v>73</v>
      </c>
      <c r="C248" s="91" t="s">
        <v>201</v>
      </c>
      <c r="D248" s="91">
        <v>2585</v>
      </c>
      <c r="E248" s="124">
        <v>0.25</v>
      </c>
      <c r="F248" s="124"/>
      <c r="G248" s="124"/>
      <c r="H248" s="123">
        <v>0.5</v>
      </c>
      <c r="I248" s="113">
        <f t="shared" si="6"/>
        <v>1292.5</v>
      </c>
      <c r="K248" s="109" t="s">
        <v>19</v>
      </c>
      <c r="L248" s="109" t="s">
        <v>19</v>
      </c>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104"/>
      <c r="BN248" s="104"/>
      <c r="BO248" s="104"/>
      <c r="BP248" s="104"/>
      <c r="BQ248" s="104"/>
      <c r="BR248" s="104"/>
      <c r="BS248" s="104"/>
      <c r="BT248" s="104"/>
      <c r="BU248" s="104"/>
      <c r="BV248" s="104"/>
      <c r="BW248" s="104"/>
      <c r="BX248" s="104"/>
      <c r="BY248" s="104"/>
      <c r="BZ248" s="104"/>
      <c r="CA248" s="104"/>
      <c r="CB248" s="104"/>
      <c r="CC248" s="104"/>
      <c r="CD248" s="104"/>
      <c r="CE248" s="104"/>
      <c r="CF248" s="104"/>
      <c r="CG248" s="104"/>
      <c r="CH248" s="104"/>
      <c r="CI248" s="104"/>
      <c r="CJ248" s="104"/>
      <c r="CK248" s="104"/>
    </row>
    <row r="249" spans="1:89" s="103" customFormat="1" ht="12.75">
      <c r="A249" s="101">
        <v>235</v>
      </c>
      <c r="B249" s="91" t="s">
        <v>96</v>
      </c>
      <c r="C249" s="91" t="s">
        <v>307</v>
      </c>
      <c r="D249" s="91">
        <v>2133</v>
      </c>
      <c r="E249" s="124"/>
      <c r="F249" s="124">
        <v>0.15</v>
      </c>
      <c r="G249" s="92">
        <f>SUM(D249*0.15)</f>
        <v>319.95</v>
      </c>
      <c r="H249" s="123">
        <v>0.5</v>
      </c>
      <c r="I249" s="113">
        <f t="shared" si="6"/>
        <v>1066.5</v>
      </c>
      <c r="K249" s="109" t="s">
        <v>19</v>
      </c>
      <c r="L249" s="109" t="s">
        <v>19</v>
      </c>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c r="BZ249" s="104"/>
      <c r="CA249" s="104"/>
      <c r="CB249" s="104"/>
      <c r="CC249" s="104"/>
      <c r="CD249" s="104"/>
      <c r="CE249" s="104"/>
      <c r="CF249" s="104"/>
      <c r="CG249" s="104"/>
      <c r="CH249" s="104"/>
      <c r="CI249" s="104"/>
      <c r="CJ249" s="104"/>
      <c r="CK249" s="104"/>
    </row>
    <row r="250" spans="1:89" s="103" customFormat="1" ht="12.75">
      <c r="A250" s="101">
        <v>236</v>
      </c>
      <c r="B250" s="91" t="s">
        <v>97</v>
      </c>
      <c r="C250" s="91" t="s">
        <v>307</v>
      </c>
      <c r="D250" s="91">
        <v>2080</v>
      </c>
      <c r="E250" s="124"/>
      <c r="F250" s="124">
        <v>0.15</v>
      </c>
      <c r="G250" s="92">
        <f>SUM(D250*0.15)</f>
        <v>312</v>
      </c>
      <c r="H250" s="123">
        <v>0.5</v>
      </c>
      <c r="I250" s="113">
        <f t="shared" si="6"/>
        <v>1040</v>
      </c>
      <c r="K250" s="109" t="s">
        <v>19</v>
      </c>
      <c r="L250" s="109" t="s">
        <v>19</v>
      </c>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4"/>
      <c r="BQ250" s="104"/>
      <c r="BR250" s="104"/>
      <c r="BS250" s="104"/>
      <c r="BT250" s="104"/>
      <c r="BU250" s="104"/>
      <c r="BV250" s="104"/>
      <c r="BW250" s="104"/>
      <c r="BX250" s="104"/>
      <c r="BY250" s="104"/>
      <c r="BZ250" s="104"/>
      <c r="CA250" s="104"/>
      <c r="CB250" s="104"/>
      <c r="CC250" s="104"/>
      <c r="CD250" s="104"/>
      <c r="CE250" s="104"/>
      <c r="CF250" s="104"/>
      <c r="CG250" s="104"/>
      <c r="CH250" s="104"/>
      <c r="CI250" s="104"/>
      <c r="CJ250" s="104"/>
      <c r="CK250" s="104"/>
    </row>
    <row r="251" spans="1:89" s="103" customFormat="1" ht="12.75">
      <c r="A251" s="101">
        <v>237</v>
      </c>
      <c r="B251" s="91" t="s">
        <v>98</v>
      </c>
      <c r="C251" s="91" t="s">
        <v>307</v>
      </c>
      <c r="D251" s="91">
        <v>2030</v>
      </c>
      <c r="E251" s="124"/>
      <c r="F251" s="124">
        <v>0.15</v>
      </c>
      <c r="G251" s="92">
        <f>SUM(D251*0.15)</f>
        <v>304.5</v>
      </c>
      <c r="H251" s="123">
        <v>0.5</v>
      </c>
      <c r="I251" s="113">
        <f t="shared" si="6"/>
        <v>1015</v>
      </c>
      <c r="K251" s="109" t="s">
        <v>19</v>
      </c>
      <c r="L251" s="109" t="s">
        <v>19</v>
      </c>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4"/>
      <c r="BH251" s="104"/>
      <c r="BI251" s="104"/>
      <c r="BJ251" s="104"/>
      <c r="BK251" s="104"/>
      <c r="BL251" s="104"/>
      <c r="BM251" s="104"/>
      <c r="BN251" s="104"/>
      <c r="BO251" s="104"/>
      <c r="BP251" s="104"/>
      <c r="BQ251" s="104"/>
      <c r="BR251" s="104"/>
      <c r="BS251" s="104"/>
      <c r="BT251" s="104"/>
      <c r="BU251" s="104"/>
      <c r="BV251" s="104"/>
      <c r="BW251" s="104"/>
      <c r="BX251" s="104"/>
      <c r="BY251" s="104"/>
      <c r="BZ251" s="104"/>
      <c r="CA251" s="104"/>
      <c r="CB251" s="104"/>
      <c r="CC251" s="104"/>
      <c r="CD251" s="104"/>
      <c r="CE251" s="104"/>
      <c r="CF251" s="104"/>
      <c r="CG251" s="104"/>
      <c r="CH251" s="104"/>
      <c r="CI251" s="104"/>
      <c r="CJ251" s="104"/>
      <c r="CK251" s="104"/>
    </row>
    <row r="252" spans="1:89" s="103" customFormat="1" ht="12.75">
      <c r="A252" s="101">
        <v>238</v>
      </c>
      <c r="B252" s="91" t="s">
        <v>99</v>
      </c>
      <c r="C252" s="91" t="s">
        <v>200</v>
      </c>
      <c r="D252" s="91">
        <v>15256</v>
      </c>
      <c r="E252" s="125"/>
      <c r="F252" s="125"/>
      <c r="G252" s="125"/>
      <c r="H252" s="123">
        <v>0.5</v>
      </c>
      <c r="I252" s="113">
        <v>2549</v>
      </c>
      <c r="K252" s="109" t="s">
        <v>19</v>
      </c>
      <c r="L252" s="109" t="s">
        <v>19</v>
      </c>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c r="BZ252" s="104"/>
      <c r="CA252" s="104"/>
      <c r="CB252" s="104"/>
      <c r="CC252" s="104"/>
      <c r="CD252" s="104"/>
      <c r="CE252" s="104"/>
      <c r="CF252" s="104"/>
      <c r="CG252" s="104"/>
      <c r="CH252" s="104"/>
      <c r="CI252" s="104"/>
      <c r="CJ252" s="104"/>
      <c r="CK252" s="104"/>
    </row>
    <row r="253" spans="1:89" s="103" customFormat="1" ht="22.5">
      <c r="A253" s="101">
        <v>239</v>
      </c>
      <c r="B253" s="91" t="s">
        <v>85</v>
      </c>
      <c r="C253" s="91" t="s">
        <v>200</v>
      </c>
      <c r="D253" s="91">
        <v>4330</v>
      </c>
      <c r="E253" s="125"/>
      <c r="F253" s="125"/>
      <c r="G253" s="125"/>
      <c r="H253" s="123">
        <v>0.5</v>
      </c>
      <c r="I253" s="113">
        <f t="shared" si="6"/>
        <v>2165</v>
      </c>
      <c r="K253" s="109" t="s">
        <v>19</v>
      </c>
      <c r="L253" s="109" t="s">
        <v>19</v>
      </c>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c r="BQ253" s="104"/>
      <c r="BR253" s="104"/>
      <c r="BS253" s="104"/>
      <c r="BT253" s="104"/>
      <c r="BU253" s="104"/>
      <c r="BV253" s="104"/>
      <c r="BW253" s="104"/>
      <c r="BX253" s="104"/>
      <c r="BY253" s="104"/>
      <c r="BZ253" s="104"/>
      <c r="CA253" s="104"/>
      <c r="CB253" s="104"/>
      <c r="CC253" s="104"/>
      <c r="CD253" s="104"/>
      <c r="CE253" s="104"/>
      <c r="CF253" s="104"/>
      <c r="CG253" s="104"/>
      <c r="CH253" s="104"/>
      <c r="CI253" s="104"/>
      <c r="CJ253" s="104"/>
      <c r="CK253" s="104"/>
    </row>
    <row r="254" spans="1:89" s="103" customFormat="1" ht="12.75">
      <c r="A254" s="101">
        <v>240</v>
      </c>
      <c r="B254" s="91" t="s">
        <v>100</v>
      </c>
      <c r="C254" s="91" t="s">
        <v>200</v>
      </c>
      <c r="D254" s="91">
        <v>3139</v>
      </c>
      <c r="E254" s="125"/>
      <c r="F254" s="125"/>
      <c r="G254" s="125"/>
      <c r="H254" s="123">
        <v>0.5</v>
      </c>
      <c r="I254" s="113">
        <f t="shared" si="6"/>
        <v>1569.5</v>
      </c>
      <c r="K254" s="109" t="s">
        <v>19</v>
      </c>
      <c r="L254" s="109" t="s">
        <v>19</v>
      </c>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c r="BM254" s="104"/>
      <c r="BN254" s="104"/>
      <c r="BO254" s="104"/>
      <c r="BP254" s="104"/>
      <c r="BQ254" s="104"/>
      <c r="BR254" s="104"/>
      <c r="BS254" s="104"/>
      <c r="BT254" s="104"/>
      <c r="BU254" s="104"/>
      <c r="BV254" s="104"/>
      <c r="BW254" s="104"/>
      <c r="BX254" s="104"/>
      <c r="BY254" s="104"/>
      <c r="BZ254" s="104"/>
      <c r="CA254" s="104"/>
      <c r="CB254" s="104"/>
      <c r="CC254" s="104"/>
      <c r="CD254" s="104"/>
      <c r="CE254" s="104"/>
      <c r="CF254" s="104"/>
      <c r="CG254" s="104"/>
      <c r="CH254" s="104"/>
      <c r="CI254" s="104"/>
      <c r="CJ254" s="104"/>
      <c r="CK254" s="104"/>
    </row>
    <row r="255" spans="1:89" s="103" customFormat="1" ht="12.75">
      <c r="A255" s="101">
        <v>241</v>
      </c>
      <c r="B255" s="91" t="s">
        <v>101</v>
      </c>
      <c r="C255" s="91" t="s">
        <v>200</v>
      </c>
      <c r="D255" s="91">
        <v>2715</v>
      </c>
      <c r="E255" s="125"/>
      <c r="F255" s="125"/>
      <c r="G255" s="125"/>
      <c r="H255" s="125">
        <v>0.15</v>
      </c>
      <c r="I255" s="114">
        <f>(D255*0.15)</f>
        <v>407.25</v>
      </c>
      <c r="K255" s="109" t="s">
        <v>19</v>
      </c>
      <c r="L255" s="109" t="s">
        <v>19</v>
      </c>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BH255" s="104"/>
      <c r="BI255" s="104"/>
      <c r="BJ255" s="104"/>
      <c r="BK255" s="104"/>
      <c r="BL255" s="104"/>
      <c r="BM255" s="104"/>
      <c r="BN255" s="104"/>
      <c r="BO255" s="104"/>
      <c r="BP255" s="104"/>
      <c r="BQ255" s="104"/>
      <c r="BR255" s="104"/>
      <c r="BS255" s="104"/>
      <c r="BT255" s="104"/>
      <c r="BU255" s="104"/>
      <c r="BV255" s="104"/>
      <c r="BW255" s="104"/>
      <c r="BX255" s="104"/>
      <c r="BY255" s="104"/>
      <c r="BZ255" s="104"/>
      <c r="CA255" s="104"/>
      <c r="CB255" s="104"/>
      <c r="CC255" s="104"/>
      <c r="CD255" s="104"/>
      <c r="CE255" s="104"/>
      <c r="CF255" s="104"/>
      <c r="CG255" s="104"/>
      <c r="CH255" s="104"/>
      <c r="CI255" s="104"/>
      <c r="CJ255" s="104"/>
      <c r="CK255" s="104"/>
    </row>
    <row r="256" spans="1:89" s="103" customFormat="1" ht="22.5">
      <c r="A256" s="101">
        <v>242</v>
      </c>
      <c r="B256" s="91" t="s">
        <v>61</v>
      </c>
      <c r="C256" s="91" t="s">
        <v>40</v>
      </c>
      <c r="D256" s="91">
        <v>3304</v>
      </c>
      <c r="E256" s="125"/>
      <c r="F256" s="125"/>
      <c r="G256" s="125"/>
      <c r="H256" s="125">
        <v>0.15</v>
      </c>
      <c r="I256" s="114">
        <f>(D256*0.15)</f>
        <v>495.59999999999997</v>
      </c>
      <c r="K256" s="109" t="s">
        <v>19</v>
      </c>
      <c r="L256" s="109" t="s">
        <v>19</v>
      </c>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c r="BM256" s="104"/>
      <c r="BN256" s="104"/>
      <c r="BO256" s="104"/>
      <c r="BP256" s="104"/>
      <c r="BQ256" s="104"/>
      <c r="BR256" s="104"/>
      <c r="BS256" s="104"/>
      <c r="BT256" s="104"/>
      <c r="BU256" s="104"/>
      <c r="BV256" s="104"/>
      <c r="BW256" s="104"/>
      <c r="BX256" s="104"/>
      <c r="BY256" s="104"/>
      <c r="BZ256" s="104"/>
      <c r="CA256" s="104"/>
      <c r="CB256" s="104"/>
      <c r="CC256" s="104"/>
      <c r="CD256" s="104"/>
      <c r="CE256" s="104"/>
      <c r="CF256" s="104"/>
      <c r="CG256" s="104"/>
      <c r="CH256" s="104"/>
      <c r="CI256" s="104"/>
      <c r="CJ256" s="104"/>
      <c r="CK256" s="104"/>
    </row>
    <row r="257" spans="1:89" s="103" customFormat="1" ht="12.75">
      <c r="A257" s="101">
        <v>243</v>
      </c>
      <c r="B257" s="91" t="s">
        <v>103</v>
      </c>
      <c r="C257" s="91" t="s">
        <v>200</v>
      </c>
      <c r="D257" s="108">
        <v>2993</v>
      </c>
      <c r="E257" s="125"/>
      <c r="F257" s="125"/>
      <c r="G257" s="125"/>
      <c r="H257" s="123">
        <v>0.5</v>
      </c>
      <c r="I257" s="113">
        <f aca="true" t="shared" si="7" ref="I257:I270">(D257*0.5)</f>
        <v>1496.5</v>
      </c>
      <c r="K257" s="109" t="s">
        <v>19</v>
      </c>
      <c r="L257" s="109" t="s">
        <v>19</v>
      </c>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c r="BY257" s="104"/>
      <c r="BZ257" s="104"/>
      <c r="CA257" s="104"/>
      <c r="CB257" s="104"/>
      <c r="CC257" s="104"/>
      <c r="CD257" s="104"/>
      <c r="CE257" s="104"/>
      <c r="CF257" s="104"/>
      <c r="CG257" s="104"/>
      <c r="CH257" s="104"/>
      <c r="CI257" s="104"/>
      <c r="CJ257" s="104"/>
      <c r="CK257" s="104"/>
    </row>
    <row r="258" spans="1:89" s="103" customFormat="1" ht="12.75">
      <c r="A258" s="101">
        <v>244</v>
      </c>
      <c r="B258" s="91" t="s">
        <v>104</v>
      </c>
      <c r="C258" s="91" t="s">
        <v>200</v>
      </c>
      <c r="D258" s="108">
        <v>2525</v>
      </c>
      <c r="E258" s="125"/>
      <c r="F258" s="125"/>
      <c r="G258" s="125"/>
      <c r="H258" s="123">
        <v>0.5</v>
      </c>
      <c r="I258" s="113">
        <f t="shared" si="7"/>
        <v>1262.5</v>
      </c>
      <c r="K258" s="109" t="s">
        <v>19</v>
      </c>
      <c r="L258" s="109" t="s">
        <v>19</v>
      </c>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c r="BM258" s="104"/>
      <c r="BN258" s="104"/>
      <c r="BO258" s="104"/>
      <c r="BP258" s="104"/>
      <c r="BQ258" s="104"/>
      <c r="BR258" s="104"/>
      <c r="BS258" s="104"/>
      <c r="BT258" s="104"/>
      <c r="BU258" s="104"/>
      <c r="BV258" s="104"/>
      <c r="BW258" s="104"/>
      <c r="BX258" s="104"/>
      <c r="BY258" s="104"/>
      <c r="BZ258" s="104"/>
      <c r="CA258" s="104"/>
      <c r="CB258" s="104"/>
      <c r="CC258" s="104"/>
      <c r="CD258" s="104"/>
      <c r="CE258" s="104"/>
      <c r="CF258" s="104"/>
      <c r="CG258" s="104"/>
      <c r="CH258" s="104"/>
      <c r="CI258" s="104"/>
      <c r="CJ258" s="104"/>
      <c r="CK258" s="104"/>
    </row>
    <row r="259" spans="1:89" s="103" customFormat="1" ht="12.75">
      <c r="A259" s="101">
        <v>245</v>
      </c>
      <c r="B259" s="91" t="s">
        <v>105</v>
      </c>
      <c r="C259" s="91" t="s">
        <v>307</v>
      </c>
      <c r="D259" s="108">
        <v>2102</v>
      </c>
      <c r="E259" s="124"/>
      <c r="F259" s="124"/>
      <c r="G259" s="124"/>
      <c r="H259" s="123">
        <v>0.5</v>
      </c>
      <c r="I259" s="113">
        <f t="shared" si="7"/>
        <v>1051</v>
      </c>
      <c r="K259" s="109" t="s">
        <v>19</v>
      </c>
      <c r="L259" s="109" t="s">
        <v>19</v>
      </c>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c r="BM259" s="104"/>
      <c r="BN259" s="104"/>
      <c r="BO259" s="104"/>
      <c r="BP259" s="104"/>
      <c r="BQ259" s="104"/>
      <c r="BR259" s="104"/>
      <c r="BS259" s="104"/>
      <c r="BT259" s="104"/>
      <c r="BU259" s="104"/>
      <c r="BV259" s="104"/>
      <c r="BW259" s="104"/>
      <c r="BX259" s="104"/>
      <c r="BY259" s="104"/>
      <c r="BZ259" s="104"/>
      <c r="CA259" s="104"/>
      <c r="CB259" s="104"/>
      <c r="CC259" s="104"/>
      <c r="CD259" s="104"/>
      <c r="CE259" s="104"/>
      <c r="CF259" s="104"/>
      <c r="CG259" s="104"/>
      <c r="CH259" s="104"/>
      <c r="CI259" s="104"/>
      <c r="CJ259" s="104"/>
      <c r="CK259" s="104"/>
    </row>
    <row r="260" spans="1:89" s="103" customFormat="1" ht="22.5">
      <c r="A260" s="101">
        <v>246</v>
      </c>
      <c r="B260" s="91" t="s">
        <v>107</v>
      </c>
      <c r="C260" s="91" t="s">
        <v>40</v>
      </c>
      <c r="D260" s="108">
        <v>3850</v>
      </c>
      <c r="E260" s="124"/>
      <c r="F260" s="124"/>
      <c r="G260" s="124"/>
      <c r="H260" s="123">
        <v>0.5</v>
      </c>
      <c r="I260" s="113">
        <v>1225</v>
      </c>
      <c r="K260" s="109" t="s">
        <v>19</v>
      </c>
      <c r="L260" s="109" t="s">
        <v>19</v>
      </c>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c r="BQ260" s="104"/>
      <c r="BR260" s="104"/>
      <c r="BS260" s="104"/>
      <c r="BT260" s="104"/>
      <c r="BU260" s="104"/>
      <c r="BV260" s="104"/>
      <c r="BW260" s="104"/>
      <c r="BX260" s="104"/>
      <c r="BY260" s="104"/>
      <c r="BZ260" s="104"/>
      <c r="CA260" s="104"/>
      <c r="CB260" s="104"/>
      <c r="CC260" s="104"/>
      <c r="CD260" s="104"/>
      <c r="CE260" s="104"/>
      <c r="CF260" s="104"/>
      <c r="CG260" s="104"/>
      <c r="CH260" s="104"/>
      <c r="CI260" s="104"/>
      <c r="CJ260" s="104"/>
      <c r="CK260" s="104"/>
    </row>
    <row r="261" spans="1:89" s="103" customFormat="1" ht="22.5">
      <c r="A261" s="101">
        <v>247</v>
      </c>
      <c r="B261" s="91" t="s">
        <v>91</v>
      </c>
      <c r="C261" s="91" t="s">
        <v>40</v>
      </c>
      <c r="D261" s="108">
        <v>4564</v>
      </c>
      <c r="E261" s="124"/>
      <c r="F261" s="124">
        <v>0.15</v>
      </c>
      <c r="G261" s="92">
        <f>SUM(D261*0.15)</f>
        <v>684.6</v>
      </c>
      <c r="H261" s="123">
        <v>0.5</v>
      </c>
      <c r="I261" s="113">
        <v>1452</v>
      </c>
      <c r="K261" s="109" t="s">
        <v>19</v>
      </c>
      <c r="L261" s="109" t="s">
        <v>19</v>
      </c>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c r="AW261" s="104"/>
      <c r="AX261" s="104"/>
      <c r="AY261" s="104"/>
      <c r="AZ261" s="104"/>
      <c r="BA261" s="104"/>
      <c r="BB261" s="104"/>
      <c r="BC261" s="104"/>
      <c r="BD261" s="104"/>
      <c r="BE261" s="104"/>
      <c r="BF261" s="104"/>
      <c r="BG261" s="104"/>
      <c r="BH261" s="104"/>
      <c r="BI261" s="104"/>
      <c r="BJ261" s="104"/>
      <c r="BK261" s="104"/>
      <c r="BL261" s="104"/>
      <c r="BM261" s="104"/>
      <c r="BN261" s="104"/>
      <c r="BO261" s="104"/>
      <c r="BP261" s="104"/>
      <c r="BQ261" s="104"/>
      <c r="BR261" s="104"/>
      <c r="BS261" s="104"/>
      <c r="BT261" s="104"/>
      <c r="BU261" s="104"/>
      <c r="BV261" s="104"/>
      <c r="BW261" s="104"/>
      <c r="BX261" s="104"/>
      <c r="BY261" s="104"/>
      <c r="BZ261" s="104"/>
      <c r="CA261" s="104"/>
      <c r="CB261" s="104"/>
      <c r="CC261" s="104"/>
      <c r="CD261" s="104"/>
      <c r="CE261" s="104"/>
      <c r="CF261" s="104"/>
      <c r="CG261" s="104"/>
      <c r="CH261" s="104"/>
      <c r="CI261" s="104"/>
      <c r="CJ261" s="104"/>
      <c r="CK261" s="104"/>
    </row>
    <row r="262" spans="1:89" s="103" customFormat="1" ht="33.75">
      <c r="A262" s="101">
        <v>248</v>
      </c>
      <c r="B262" s="91" t="s">
        <v>68</v>
      </c>
      <c r="C262" s="91" t="s">
        <v>201</v>
      </c>
      <c r="D262" s="108">
        <v>2972</v>
      </c>
      <c r="E262" s="124"/>
      <c r="F262" s="124">
        <v>0.15</v>
      </c>
      <c r="G262" s="92">
        <f>SUM(D262*0.15)</f>
        <v>445.8</v>
      </c>
      <c r="H262" s="123">
        <v>0.5</v>
      </c>
      <c r="I262" s="113">
        <f t="shared" si="7"/>
        <v>1486</v>
      </c>
      <c r="K262" s="109" t="s">
        <v>19</v>
      </c>
      <c r="L262" s="109" t="s">
        <v>19</v>
      </c>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c r="AU262" s="104"/>
      <c r="AV262" s="104"/>
      <c r="AW262" s="104"/>
      <c r="AX262" s="104"/>
      <c r="AY262" s="104"/>
      <c r="AZ262" s="104"/>
      <c r="BA262" s="104"/>
      <c r="BB262" s="104"/>
      <c r="BC262" s="104"/>
      <c r="BD262" s="104"/>
      <c r="BE262" s="104"/>
      <c r="BF262" s="104"/>
      <c r="BG262" s="104"/>
      <c r="BH262" s="104"/>
      <c r="BI262" s="104"/>
      <c r="BJ262" s="104"/>
      <c r="BK262" s="104"/>
      <c r="BL262" s="104"/>
      <c r="BM262" s="104"/>
      <c r="BN262" s="104"/>
      <c r="BO262" s="104"/>
      <c r="BP262" s="104"/>
      <c r="BQ262" s="104"/>
      <c r="BR262" s="104"/>
      <c r="BS262" s="104"/>
      <c r="BT262" s="104"/>
      <c r="BU262" s="104"/>
      <c r="BV262" s="104"/>
      <c r="BW262" s="104"/>
      <c r="BX262" s="104"/>
      <c r="BY262" s="104"/>
      <c r="BZ262" s="104"/>
      <c r="CA262" s="104"/>
      <c r="CB262" s="104"/>
      <c r="CC262" s="104"/>
      <c r="CD262" s="104"/>
      <c r="CE262" s="104"/>
      <c r="CF262" s="104"/>
      <c r="CG262" s="104"/>
      <c r="CH262" s="104"/>
      <c r="CI262" s="104"/>
      <c r="CJ262" s="104"/>
      <c r="CK262" s="104"/>
    </row>
    <row r="263" spans="1:89" s="103" customFormat="1" ht="22.5">
      <c r="A263" s="101">
        <v>249</v>
      </c>
      <c r="B263" s="91" t="s">
        <v>94</v>
      </c>
      <c r="C263" s="91" t="s">
        <v>201</v>
      </c>
      <c r="D263" s="108">
        <v>2717</v>
      </c>
      <c r="E263" s="124"/>
      <c r="F263" s="124"/>
      <c r="G263" s="124"/>
      <c r="H263" s="123">
        <v>0.5</v>
      </c>
      <c r="I263" s="113">
        <f t="shared" si="7"/>
        <v>1358.5</v>
      </c>
      <c r="K263" s="109" t="s">
        <v>19</v>
      </c>
      <c r="L263" s="109" t="s">
        <v>19</v>
      </c>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c r="BM263" s="104"/>
      <c r="BN263" s="104"/>
      <c r="BO263" s="104"/>
      <c r="BP263" s="104"/>
      <c r="BQ263" s="104"/>
      <c r="BR263" s="104"/>
      <c r="BS263" s="104"/>
      <c r="BT263" s="104"/>
      <c r="BU263" s="104"/>
      <c r="BV263" s="104"/>
      <c r="BW263" s="104"/>
      <c r="BX263" s="104"/>
      <c r="BY263" s="104"/>
      <c r="BZ263" s="104"/>
      <c r="CA263" s="104"/>
      <c r="CB263" s="104"/>
      <c r="CC263" s="104"/>
      <c r="CD263" s="104"/>
      <c r="CE263" s="104"/>
      <c r="CF263" s="104"/>
      <c r="CG263" s="104"/>
      <c r="CH263" s="104"/>
      <c r="CI263" s="104"/>
      <c r="CJ263" s="104"/>
      <c r="CK263" s="104"/>
    </row>
    <row r="264" spans="1:89" s="103" customFormat="1" ht="22.5">
      <c r="A264" s="101">
        <v>250</v>
      </c>
      <c r="B264" s="91" t="s">
        <v>108</v>
      </c>
      <c r="C264" s="91" t="s">
        <v>40</v>
      </c>
      <c r="D264" s="108">
        <v>4859</v>
      </c>
      <c r="E264" s="124">
        <v>0.25</v>
      </c>
      <c r="F264" s="124"/>
      <c r="G264" s="124"/>
      <c r="H264" s="123">
        <v>0.5</v>
      </c>
      <c r="I264" s="113">
        <v>1694</v>
      </c>
      <c r="K264" s="109" t="s">
        <v>19</v>
      </c>
      <c r="L264" s="109" t="s">
        <v>19</v>
      </c>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c r="AU264" s="104"/>
      <c r="AV264" s="104"/>
      <c r="AW264" s="104"/>
      <c r="AX264" s="104"/>
      <c r="AY264" s="104"/>
      <c r="AZ264" s="104"/>
      <c r="BA264" s="104"/>
      <c r="BB264" s="104"/>
      <c r="BC264" s="104"/>
      <c r="BD264" s="104"/>
      <c r="BE264" s="104"/>
      <c r="BF264" s="104"/>
      <c r="BG264" s="104"/>
      <c r="BH264" s="104"/>
      <c r="BI264" s="104"/>
      <c r="BJ264" s="104"/>
      <c r="BK264" s="104"/>
      <c r="BL264" s="104"/>
      <c r="BM264" s="104"/>
      <c r="BN264" s="104"/>
      <c r="BO264" s="104"/>
      <c r="BP264" s="104"/>
      <c r="BQ264" s="104"/>
      <c r="BR264" s="104"/>
      <c r="BS264" s="104"/>
      <c r="BT264" s="104"/>
      <c r="BU264" s="104"/>
      <c r="BV264" s="104"/>
      <c r="BW264" s="104"/>
      <c r="BX264" s="104"/>
      <c r="BY264" s="104"/>
      <c r="BZ264" s="104"/>
      <c r="CA264" s="104"/>
      <c r="CB264" s="104"/>
      <c r="CC264" s="104"/>
      <c r="CD264" s="104"/>
      <c r="CE264" s="104"/>
      <c r="CF264" s="104"/>
      <c r="CG264" s="104"/>
      <c r="CH264" s="104"/>
      <c r="CI264" s="104"/>
      <c r="CJ264" s="104"/>
      <c r="CK264" s="104"/>
    </row>
    <row r="265" spans="1:89" s="103" customFormat="1" ht="22.5">
      <c r="A265" s="101">
        <v>251</v>
      </c>
      <c r="B265" s="91" t="s">
        <v>109</v>
      </c>
      <c r="C265" s="91" t="s">
        <v>40</v>
      </c>
      <c r="D265" s="108">
        <v>4740</v>
      </c>
      <c r="E265" s="124">
        <v>0.25</v>
      </c>
      <c r="F265" s="124"/>
      <c r="G265" s="124"/>
      <c r="H265" s="123">
        <v>0.5</v>
      </c>
      <c r="I265" s="113">
        <v>1652</v>
      </c>
      <c r="K265" s="109" t="s">
        <v>19</v>
      </c>
      <c r="L265" s="109" t="s">
        <v>19</v>
      </c>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c r="BM265" s="104"/>
      <c r="BN265" s="104"/>
      <c r="BO265" s="104"/>
      <c r="BP265" s="104"/>
      <c r="BQ265" s="104"/>
      <c r="BR265" s="104"/>
      <c r="BS265" s="104"/>
      <c r="BT265" s="104"/>
      <c r="BU265" s="104"/>
      <c r="BV265" s="104"/>
      <c r="BW265" s="104"/>
      <c r="BX265" s="104"/>
      <c r="BY265" s="104"/>
      <c r="BZ265" s="104"/>
      <c r="CA265" s="104"/>
      <c r="CB265" s="104"/>
      <c r="CC265" s="104"/>
      <c r="CD265" s="104"/>
      <c r="CE265" s="104"/>
      <c r="CF265" s="104"/>
      <c r="CG265" s="104"/>
      <c r="CH265" s="104"/>
      <c r="CI265" s="104"/>
      <c r="CJ265" s="104"/>
      <c r="CK265" s="104"/>
    </row>
    <row r="266" spans="1:89" s="105" customFormat="1" ht="33.75">
      <c r="A266" s="101">
        <v>252</v>
      </c>
      <c r="B266" s="91" t="s">
        <v>110</v>
      </c>
      <c r="C266" s="91" t="s">
        <v>201</v>
      </c>
      <c r="D266" s="108">
        <v>2972</v>
      </c>
      <c r="E266" s="124">
        <v>0.25</v>
      </c>
      <c r="F266" s="124"/>
      <c r="G266" s="124"/>
      <c r="H266" s="123">
        <v>0.5</v>
      </c>
      <c r="I266" s="113">
        <f t="shared" si="7"/>
        <v>1486</v>
      </c>
      <c r="J266" s="103"/>
      <c r="K266" s="109" t="s">
        <v>19</v>
      </c>
      <c r="L266" s="109" t="s">
        <v>19</v>
      </c>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c r="BM266" s="104"/>
      <c r="BN266" s="104"/>
      <c r="BO266" s="104"/>
      <c r="BP266" s="104"/>
      <c r="BQ266" s="104"/>
      <c r="BR266" s="104"/>
      <c r="BS266" s="104"/>
      <c r="BT266" s="104"/>
      <c r="BU266" s="104"/>
      <c r="BV266" s="104"/>
      <c r="BW266" s="104"/>
      <c r="BX266" s="104"/>
      <c r="BY266" s="104"/>
      <c r="BZ266" s="104"/>
      <c r="CA266" s="104"/>
      <c r="CB266" s="104"/>
      <c r="CC266" s="104"/>
      <c r="CD266" s="104"/>
      <c r="CE266" s="104"/>
      <c r="CF266" s="104"/>
      <c r="CG266" s="104"/>
      <c r="CH266" s="104"/>
      <c r="CI266" s="104"/>
      <c r="CJ266" s="104"/>
      <c r="CK266" s="104"/>
    </row>
    <row r="267" spans="1:89" s="105" customFormat="1" ht="33.75">
      <c r="A267" s="101">
        <v>253</v>
      </c>
      <c r="B267" s="91" t="s">
        <v>111</v>
      </c>
      <c r="C267" s="91" t="s">
        <v>201</v>
      </c>
      <c r="D267" s="108">
        <v>2899</v>
      </c>
      <c r="E267" s="124">
        <v>0.25</v>
      </c>
      <c r="F267" s="124"/>
      <c r="G267" s="124"/>
      <c r="H267" s="123">
        <v>0.5</v>
      </c>
      <c r="I267" s="113">
        <f t="shared" si="7"/>
        <v>1449.5</v>
      </c>
      <c r="J267" s="103"/>
      <c r="K267" s="109" t="s">
        <v>19</v>
      </c>
      <c r="L267" s="109" t="s">
        <v>19</v>
      </c>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BH267" s="104"/>
      <c r="BI267" s="104"/>
      <c r="BJ267" s="104"/>
      <c r="BK267" s="104"/>
      <c r="BL267" s="104"/>
      <c r="BM267" s="104"/>
      <c r="BN267" s="104"/>
      <c r="BO267" s="104"/>
      <c r="BP267" s="104"/>
      <c r="BQ267" s="104"/>
      <c r="BR267" s="104"/>
      <c r="BS267" s="104"/>
      <c r="BT267" s="104"/>
      <c r="BU267" s="104"/>
      <c r="BV267" s="104"/>
      <c r="BW267" s="104"/>
      <c r="BX267" s="104"/>
      <c r="BY267" s="104"/>
      <c r="BZ267" s="104"/>
      <c r="CA267" s="104"/>
      <c r="CB267" s="104"/>
      <c r="CC267" s="104"/>
      <c r="CD267" s="104"/>
      <c r="CE267" s="104"/>
      <c r="CF267" s="104"/>
      <c r="CG267" s="104"/>
      <c r="CH267" s="104"/>
      <c r="CI267" s="104"/>
      <c r="CJ267" s="104"/>
      <c r="CK267" s="104"/>
    </row>
    <row r="268" spans="1:89" s="105" customFormat="1" ht="12.75">
      <c r="A268" s="101">
        <v>254</v>
      </c>
      <c r="B268" s="91" t="s">
        <v>105</v>
      </c>
      <c r="C268" s="91" t="s">
        <v>307</v>
      </c>
      <c r="D268" s="108">
        <v>2102</v>
      </c>
      <c r="E268" s="124">
        <v>0.25</v>
      </c>
      <c r="F268" s="124"/>
      <c r="G268" s="124"/>
      <c r="H268" s="123">
        <v>0.5</v>
      </c>
      <c r="I268" s="113">
        <f t="shared" si="7"/>
        <v>1051</v>
      </c>
      <c r="J268" s="103"/>
      <c r="K268" s="109" t="s">
        <v>19</v>
      </c>
      <c r="L268" s="109" t="s">
        <v>19</v>
      </c>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4"/>
      <c r="BC268" s="104"/>
      <c r="BD268" s="104"/>
      <c r="BE268" s="104"/>
      <c r="BF268" s="104"/>
      <c r="BG268" s="104"/>
      <c r="BH268" s="104"/>
      <c r="BI268" s="104"/>
      <c r="BJ268" s="104"/>
      <c r="BK268" s="104"/>
      <c r="BL268" s="104"/>
      <c r="BM268" s="104"/>
      <c r="BN268" s="104"/>
      <c r="BO268" s="104"/>
      <c r="BP268" s="104"/>
      <c r="BQ268" s="104"/>
      <c r="BR268" s="104"/>
      <c r="BS268" s="104"/>
      <c r="BT268" s="104"/>
      <c r="BU268" s="104"/>
      <c r="BV268" s="104"/>
      <c r="BW268" s="104"/>
      <c r="BX268" s="104"/>
      <c r="BY268" s="104"/>
      <c r="BZ268" s="104"/>
      <c r="CA268" s="104"/>
      <c r="CB268" s="104"/>
      <c r="CC268" s="104"/>
      <c r="CD268" s="104"/>
      <c r="CE268" s="104"/>
      <c r="CF268" s="104"/>
      <c r="CG268" s="104"/>
      <c r="CH268" s="104"/>
      <c r="CI268" s="104"/>
      <c r="CJ268" s="104"/>
      <c r="CK268" s="104"/>
    </row>
    <row r="269" spans="1:89" s="105" customFormat="1" ht="12.75">
      <c r="A269" s="101">
        <v>255</v>
      </c>
      <c r="B269" s="91" t="s">
        <v>113</v>
      </c>
      <c r="C269" s="91" t="s">
        <v>307</v>
      </c>
      <c r="D269" s="108">
        <v>2000</v>
      </c>
      <c r="E269" s="124">
        <v>0.25</v>
      </c>
      <c r="F269" s="124"/>
      <c r="G269" s="124"/>
      <c r="H269" s="123">
        <v>0.5</v>
      </c>
      <c r="I269" s="113">
        <f t="shared" si="7"/>
        <v>1000</v>
      </c>
      <c r="J269" s="103"/>
      <c r="K269" s="109" t="s">
        <v>19</v>
      </c>
      <c r="L269" s="109" t="s">
        <v>19</v>
      </c>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c r="AU269" s="104"/>
      <c r="AV269" s="104"/>
      <c r="AW269" s="104"/>
      <c r="AX269" s="104"/>
      <c r="AY269" s="104"/>
      <c r="AZ269" s="104"/>
      <c r="BA269" s="104"/>
      <c r="BB269" s="104"/>
      <c r="BC269" s="104"/>
      <c r="BD269" s="104"/>
      <c r="BE269" s="104"/>
      <c r="BF269" s="104"/>
      <c r="BG269" s="104"/>
      <c r="BH269" s="104"/>
      <c r="BI269" s="104"/>
      <c r="BJ269" s="104"/>
      <c r="BK269" s="104"/>
      <c r="BL269" s="104"/>
      <c r="BM269" s="104"/>
      <c r="BN269" s="104"/>
      <c r="BO269" s="104"/>
      <c r="BP269" s="104"/>
      <c r="BQ269" s="104"/>
      <c r="BR269" s="104"/>
      <c r="BS269" s="104"/>
      <c r="BT269" s="104"/>
      <c r="BU269" s="104"/>
      <c r="BV269" s="104"/>
      <c r="BW269" s="104"/>
      <c r="BX269" s="104"/>
      <c r="BY269" s="104"/>
      <c r="BZ269" s="104"/>
      <c r="CA269" s="104"/>
      <c r="CB269" s="104"/>
      <c r="CC269" s="104"/>
      <c r="CD269" s="104"/>
      <c r="CE269" s="104"/>
      <c r="CF269" s="104"/>
      <c r="CG269" s="104"/>
      <c r="CH269" s="104"/>
      <c r="CI269" s="104"/>
      <c r="CJ269" s="104"/>
      <c r="CK269" s="104"/>
    </row>
    <row r="270" spans="1:89" s="105" customFormat="1" ht="12.75">
      <c r="A270" s="101">
        <v>256</v>
      </c>
      <c r="B270" s="91" t="s">
        <v>114</v>
      </c>
      <c r="C270" s="91" t="s">
        <v>307</v>
      </c>
      <c r="D270" s="108">
        <v>2050</v>
      </c>
      <c r="E270" s="124"/>
      <c r="F270" s="124">
        <v>0.15</v>
      </c>
      <c r="G270" s="92">
        <f>SUM(D270*0.15)</f>
        <v>307.5</v>
      </c>
      <c r="H270" s="123">
        <v>0.5</v>
      </c>
      <c r="I270" s="113">
        <f t="shared" si="7"/>
        <v>1025</v>
      </c>
      <c r="J270" s="103"/>
      <c r="K270" s="109" t="s">
        <v>19</v>
      </c>
      <c r="L270" s="109" t="s">
        <v>19</v>
      </c>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BH270" s="104"/>
      <c r="BI270" s="104"/>
      <c r="BJ270" s="104"/>
      <c r="BK270" s="104"/>
      <c r="BL270" s="104"/>
      <c r="BM270" s="104"/>
      <c r="BN270" s="104"/>
      <c r="BO270" s="104"/>
      <c r="BP270" s="104"/>
      <c r="BQ270" s="104"/>
      <c r="BR270" s="104"/>
      <c r="BS270" s="104"/>
      <c r="BT270" s="104"/>
      <c r="BU270" s="104"/>
      <c r="BV270" s="104"/>
      <c r="BW270" s="104"/>
      <c r="BX270" s="104"/>
      <c r="BY270" s="104"/>
      <c r="BZ270" s="104"/>
      <c r="CA270" s="104"/>
      <c r="CB270" s="104"/>
      <c r="CC270" s="104"/>
      <c r="CD270" s="104"/>
      <c r="CE270" s="104"/>
      <c r="CF270" s="104"/>
      <c r="CG270" s="104"/>
      <c r="CH270" s="104"/>
      <c r="CI270" s="104"/>
      <c r="CJ270" s="104"/>
      <c r="CK270" s="104"/>
    </row>
    <row r="271" spans="1:89" s="105" customFormat="1" ht="22.5">
      <c r="A271" s="101">
        <v>257</v>
      </c>
      <c r="B271" s="91" t="s">
        <v>115</v>
      </c>
      <c r="C271" s="102" t="s">
        <v>200</v>
      </c>
      <c r="D271" s="108">
        <v>3548</v>
      </c>
      <c r="E271" s="125"/>
      <c r="F271" s="125"/>
      <c r="G271" s="125"/>
      <c r="H271" s="123">
        <v>0.5</v>
      </c>
      <c r="I271" s="113">
        <f aca="true" t="shared" si="8" ref="I271:I276">(D271*0.5)</f>
        <v>1774</v>
      </c>
      <c r="J271" s="103"/>
      <c r="K271" s="109" t="s">
        <v>19</v>
      </c>
      <c r="L271" s="109" t="s">
        <v>19</v>
      </c>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04"/>
      <c r="BQ271" s="104"/>
      <c r="BR271" s="104"/>
      <c r="BS271" s="104"/>
      <c r="BT271" s="104"/>
      <c r="BU271" s="104"/>
      <c r="BV271" s="104"/>
      <c r="BW271" s="104"/>
      <c r="BX271" s="104"/>
      <c r="BY271" s="104"/>
      <c r="BZ271" s="104"/>
      <c r="CA271" s="104"/>
      <c r="CB271" s="104"/>
      <c r="CC271" s="104"/>
      <c r="CD271" s="104"/>
      <c r="CE271" s="104"/>
      <c r="CF271" s="104"/>
      <c r="CG271" s="104"/>
      <c r="CH271" s="104"/>
      <c r="CI271" s="104"/>
      <c r="CJ271" s="104"/>
      <c r="CK271" s="104"/>
    </row>
    <row r="272" spans="1:89" s="105" customFormat="1" ht="22.5">
      <c r="A272" s="101">
        <v>258</v>
      </c>
      <c r="B272" s="91" t="s">
        <v>116</v>
      </c>
      <c r="C272" s="102" t="s">
        <v>200</v>
      </c>
      <c r="D272" s="108">
        <v>4330</v>
      </c>
      <c r="E272" s="125"/>
      <c r="F272" s="125"/>
      <c r="G272" s="125"/>
      <c r="H272" s="123">
        <v>0.5</v>
      </c>
      <c r="I272" s="113">
        <f t="shared" si="8"/>
        <v>2165</v>
      </c>
      <c r="J272" s="103"/>
      <c r="K272" s="109" t="s">
        <v>19</v>
      </c>
      <c r="L272" s="109" t="s">
        <v>19</v>
      </c>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04"/>
      <c r="BL272" s="104"/>
      <c r="BM272" s="104"/>
      <c r="BN272" s="104"/>
      <c r="BO272" s="104"/>
      <c r="BP272" s="104"/>
      <c r="BQ272" s="104"/>
      <c r="BR272" s="104"/>
      <c r="BS272" s="104"/>
      <c r="BT272" s="104"/>
      <c r="BU272" s="104"/>
      <c r="BV272" s="104"/>
      <c r="BW272" s="104"/>
      <c r="BX272" s="104"/>
      <c r="BY272" s="104"/>
      <c r="BZ272" s="104"/>
      <c r="CA272" s="104"/>
      <c r="CB272" s="104"/>
      <c r="CC272" s="104"/>
      <c r="CD272" s="104"/>
      <c r="CE272" s="104"/>
      <c r="CF272" s="104"/>
      <c r="CG272" s="104"/>
      <c r="CH272" s="104"/>
      <c r="CI272" s="104"/>
      <c r="CJ272" s="104"/>
      <c r="CK272" s="104"/>
    </row>
    <row r="273" spans="1:89" s="105" customFormat="1" ht="22.5">
      <c r="A273" s="101">
        <v>259</v>
      </c>
      <c r="B273" s="91" t="s">
        <v>117</v>
      </c>
      <c r="C273" s="102" t="s">
        <v>200</v>
      </c>
      <c r="D273" s="108">
        <v>4122</v>
      </c>
      <c r="E273" s="125"/>
      <c r="F273" s="125"/>
      <c r="G273" s="125"/>
      <c r="H273" s="123">
        <v>0.5</v>
      </c>
      <c r="I273" s="113">
        <f t="shared" si="8"/>
        <v>2061</v>
      </c>
      <c r="J273" s="103"/>
      <c r="K273" s="109" t="s">
        <v>19</v>
      </c>
      <c r="L273" s="109" t="s">
        <v>19</v>
      </c>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c r="BU273" s="104"/>
      <c r="BV273" s="104"/>
      <c r="BW273" s="104"/>
      <c r="BX273" s="104"/>
      <c r="BY273" s="104"/>
      <c r="BZ273" s="104"/>
      <c r="CA273" s="104"/>
      <c r="CB273" s="104"/>
      <c r="CC273" s="104"/>
      <c r="CD273" s="104"/>
      <c r="CE273" s="104"/>
      <c r="CF273" s="104"/>
      <c r="CG273" s="104"/>
      <c r="CH273" s="104"/>
      <c r="CI273" s="104"/>
      <c r="CJ273" s="104"/>
      <c r="CK273" s="104"/>
    </row>
    <row r="274" spans="1:89" s="105" customFormat="1" ht="22.5">
      <c r="A274" s="101">
        <v>260</v>
      </c>
      <c r="B274" s="91" t="s">
        <v>26</v>
      </c>
      <c r="C274" s="102" t="s">
        <v>200</v>
      </c>
      <c r="D274" s="108">
        <v>3252</v>
      </c>
      <c r="E274" s="125"/>
      <c r="F274" s="125"/>
      <c r="G274" s="125"/>
      <c r="H274" s="123">
        <v>0.5</v>
      </c>
      <c r="I274" s="113">
        <f t="shared" si="8"/>
        <v>1626</v>
      </c>
      <c r="J274" s="103"/>
      <c r="K274" s="109" t="s">
        <v>19</v>
      </c>
      <c r="L274" s="109" t="s">
        <v>19</v>
      </c>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c r="BQ274" s="104"/>
      <c r="BR274" s="104"/>
      <c r="BS274" s="104"/>
      <c r="BT274" s="104"/>
      <c r="BU274" s="104"/>
      <c r="BV274" s="104"/>
      <c r="BW274" s="104"/>
      <c r="BX274" s="104"/>
      <c r="BY274" s="104"/>
      <c r="BZ274" s="104"/>
      <c r="CA274" s="104"/>
      <c r="CB274" s="104"/>
      <c r="CC274" s="104"/>
      <c r="CD274" s="104"/>
      <c r="CE274" s="104"/>
      <c r="CF274" s="104"/>
      <c r="CG274" s="104"/>
      <c r="CH274" s="104"/>
      <c r="CI274" s="104"/>
      <c r="CJ274" s="104"/>
      <c r="CK274" s="104"/>
    </row>
    <row r="275" spans="1:89" s="105" customFormat="1" ht="22.5">
      <c r="A275" s="101">
        <v>261</v>
      </c>
      <c r="B275" s="91" t="s">
        <v>954</v>
      </c>
      <c r="C275" s="102" t="s">
        <v>200</v>
      </c>
      <c r="D275" s="108">
        <v>2399</v>
      </c>
      <c r="E275" s="125"/>
      <c r="F275" s="125"/>
      <c r="G275" s="125"/>
      <c r="H275" s="123">
        <v>0.5</v>
      </c>
      <c r="I275" s="113">
        <f t="shared" si="8"/>
        <v>1199.5</v>
      </c>
      <c r="J275" s="103"/>
      <c r="K275" s="109" t="s">
        <v>19</v>
      </c>
      <c r="L275" s="109" t="s">
        <v>19</v>
      </c>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c r="AU275" s="104"/>
      <c r="AV275" s="104"/>
      <c r="AW275" s="104"/>
      <c r="AX275" s="104"/>
      <c r="AY275" s="104"/>
      <c r="AZ275" s="104"/>
      <c r="BA275" s="104"/>
      <c r="BB275" s="104"/>
      <c r="BC275" s="104"/>
      <c r="BD275" s="104"/>
      <c r="BE275" s="104"/>
      <c r="BF275" s="104"/>
      <c r="BG275" s="104"/>
      <c r="BH275" s="104"/>
      <c r="BI275" s="104"/>
      <c r="BJ275" s="104"/>
      <c r="BK275" s="104"/>
      <c r="BL275" s="104"/>
      <c r="BM275" s="104"/>
      <c r="BN275" s="104"/>
      <c r="BO275" s="104"/>
      <c r="BP275" s="104"/>
      <c r="BQ275" s="104"/>
      <c r="BR275" s="104"/>
      <c r="BS275" s="104"/>
      <c r="BT275" s="104"/>
      <c r="BU275" s="104"/>
      <c r="BV275" s="104"/>
      <c r="BW275" s="104"/>
      <c r="BX275" s="104"/>
      <c r="BY275" s="104"/>
      <c r="BZ275" s="104"/>
      <c r="CA275" s="104"/>
      <c r="CB275" s="104"/>
      <c r="CC275" s="104"/>
      <c r="CD275" s="104"/>
      <c r="CE275" s="104"/>
      <c r="CF275" s="104"/>
      <c r="CG275" s="104"/>
      <c r="CH275" s="104"/>
      <c r="CI275" s="104"/>
      <c r="CJ275" s="104"/>
      <c r="CK275" s="104"/>
    </row>
    <row r="276" spans="1:89" s="105" customFormat="1" ht="12.75">
      <c r="A276" s="101">
        <v>262</v>
      </c>
      <c r="B276" s="91" t="s">
        <v>74</v>
      </c>
      <c r="C276" s="102" t="s">
        <v>201</v>
      </c>
      <c r="D276" s="108">
        <v>2850</v>
      </c>
      <c r="E276" s="125"/>
      <c r="F276" s="125"/>
      <c r="G276" s="125"/>
      <c r="H276" s="123">
        <v>0.5</v>
      </c>
      <c r="I276" s="113">
        <f t="shared" si="8"/>
        <v>1425</v>
      </c>
      <c r="J276" s="103"/>
      <c r="K276" s="109" t="s">
        <v>19</v>
      </c>
      <c r="L276" s="109" t="s">
        <v>19</v>
      </c>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c r="AU276" s="104"/>
      <c r="AV276" s="104"/>
      <c r="AW276" s="104"/>
      <c r="AX276" s="104"/>
      <c r="AY276" s="104"/>
      <c r="AZ276" s="104"/>
      <c r="BA276" s="104"/>
      <c r="BB276" s="104"/>
      <c r="BC276" s="104"/>
      <c r="BD276" s="104"/>
      <c r="BE276" s="104"/>
      <c r="BF276" s="104"/>
      <c r="BG276" s="104"/>
      <c r="BH276" s="104"/>
      <c r="BI276" s="104"/>
      <c r="BJ276" s="104"/>
      <c r="BK276" s="104"/>
      <c r="BL276" s="104"/>
      <c r="BM276" s="104"/>
      <c r="BN276" s="104"/>
      <c r="BO276" s="104"/>
      <c r="BP276" s="104"/>
      <c r="BQ276" s="104"/>
      <c r="BR276" s="104"/>
      <c r="BS276" s="104"/>
      <c r="BT276" s="104"/>
      <c r="BU276" s="104"/>
      <c r="BV276" s="104"/>
      <c r="BW276" s="104"/>
      <c r="BX276" s="104"/>
      <c r="BY276" s="104"/>
      <c r="BZ276" s="104"/>
      <c r="CA276" s="104"/>
      <c r="CB276" s="104"/>
      <c r="CC276" s="104"/>
      <c r="CD276" s="104"/>
      <c r="CE276" s="104"/>
      <c r="CF276" s="104"/>
      <c r="CG276" s="104"/>
      <c r="CH276" s="104"/>
      <c r="CI276" s="104"/>
      <c r="CJ276" s="104"/>
      <c r="CK276" s="104"/>
    </row>
    <row r="277" spans="1:89" s="105" customFormat="1" ht="22.5">
      <c r="A277" s="101">
        <v>263</v>
      </c>
      <c r="B277" s="91" t="s">
        <v>118</v>
      </c>
      <c r="C277" s="102" t="s">
        <v>40</v>
      </c>
      <c r="D277" s="108">
        <v>4796</v>
      </c>
      <c r="E277" s="125"/>
      <c r="F277" s="125"/>
      <c r="G277" s="125"/>
      <c r="H277" s="123">
        <v>0.5</v>
      </c>
      <c r="I277" s="113">
        <v>1526</v>
      </c>
      <c r="J277" s="103"/>
      <c r="K277" s="109" t="s">
        <v>19</v>
      </c>
      <c r="L277" s="109" t="s">
        <v>19</v>
      </c>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BH277" s="104"/>
      <c r="BI277" s="104"/>
      <c r="BJ277" s="104"/>
      <c r="BK277" s="104"/>
      <c r="BL277" s="104"/>
      <c r="BM277" s="104"/>
      <c r="BN277" s="104"/>
      <c r="BO277" s="104"/>
      <c r="BP277" s="104"/>
      <c r="BQ277" s="104"/>
      <c r="BR277" s="104"/>
      <c r="BS277" s="104"/>
      <c r="BT277" s="104"/>
      <c r="BU277" s="104"/>
      <c r="BV277" s="104"/>
      <c r="BW277" s="104"/>
      <c r="BX277" s="104"/>
      <c r="BY277" s="104"/>
      <c r="BZ277" s="104"/>
      <c r="CA277" s="104"/>
      <c r="CB277" s="104"/>
      <c r="CC277" s="104"/>
      <c r="CD277" s="104"/>
      <c r="CE277" s="104"/>
      <c r="CF277" s="104"/>
      <c r="CG277" s="104"/>
      <c r="CH277" s="104"/>
      <c r="CI277" s="104"/>
      <c r="CJ277" s="104"/>
      <c r="CK277" s="104"/>
    </row>
    <row r="278" spans="1:89" s="105" customFormat="1" ht="12.75">
      <c r="A278" s="101">
        <v>264</v>
      </c>
      <c r="B278" s="91" t="s">
        <v>55</v>
      </c>
      <c r="C278" s="91" t="s">
        <v>200</v>
      </c>
      <c r="D278" s="108">
        <v>2993</v>
      </c>
      <c r="E278" s="125"/>
      <c r="F278" s="125"/>
      <c r="G278" s="125"/>
      <c r="H278" s="123">
        <v>0.5</v>
      </c>
      <c r="I278" s="113">
        <f>(D278*0.5)</f>
        <v>1496.5</v>
      </c>
      <c r="J278" s="103"/>
      <c r="K278" s="109" t="s">
        <v>19</v>
      </c>
      <c r="L278" s="109" t="s">
        <v>19</v>
      </c>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c r="AY278" s="104"/>
      <c r="AZ278" s="104"/>
      <c r="BA278" s="104"/>
      <c r="BB278" s="104"/>
      <c r="BC278" s="104"/>
      <c r="BD278" s="104"/>
      <c r="BE278" s="104"/>
      <c r="BF278" s="104"/>
      <c r="BG278" s="104"/>
      <c r="BH278" s="104"/>
      <c r="BI278" s="104"/>
      <c r="BJ278" s="104"/>
      <c r="BK278" s="104"/>
      <c r="BL278" s="104"/>
      <c r="BM278" s="104"/>
      <c r="BN278" s="104"/>
      <c r="BO278" s="104"/>
      <c r="BP278" s="104"/>
      <c r="BQ278" s="104"/>
      <c r="BR278" s="104"/>
      <c r="BS278" s="104"/>
      <c r="BT278" s="104"/>
      <c r="BU278" s="104"/>
      <c r="BV278" s="104"/>
      <c r="BW278" s="104"/>
      <c r="BX278" s="104"/>
      <c r="BY278" s="104"/>
      <c r="BZ278" s="104"/>
      <c r="CA278" s="104"/>
      <c r="CB278" s="104"/>
      <c r="CC278" s="104"/>
      <c r="CD278" s="104"/>
      <c r="CE278" s="104"/>
      <c r="CF278" s="104"/>
      <c r="CG278" s="104"/>
      <c r="CH278" s="104"/>
      <c r="CI278" s="104"/>
      <c r="CJ278" s="104"/>
      <c r="CK278" s="104"/>
    </row>
    <row r="279" spans="1:89" s="105" customFormat="1" ht="12.75">
      <c r="A279" s="101">
        <v>265</v>
      </c>
      <c r="B279" s="91" t="s">
        <v>121</v>
      </c>
      <c r="C279" s="91" t="s">
        <v>200</v>
      </c>
      <c r="D279" s="108">
        <v>3637</v>
      </c>
      <c r="E279" s="124"/>
      <c r="F279" s="124"/>
      <c r="G279" s="124"/>
      <c r="H279" s="123">
        <v>0.5</v>
      </c>
      <c r="I279" s="113">
        <f>(D279*0.5)</f>
        <v>1818.5</v>
      </c>
      <c r="J279" s="103"/>
      <c r="K279" s="109" t="s">
        <v>19</v>
      </c>
      <c r="L279" s="109" t="s">
        <v>19</v>
      </c>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4"/>
      <c r="BQ279" s="104"/>
      <c r="BR279" s="104"/>
      <c r="BS279" s="104"/>
      <c r="BT279" s="104"/>
      <c r="BU279" s="104"/>
      <c r="BV279" s="104"/>
      <c r="BW279" s="104"/>
      <c r="BX279" s="104"/>
      <c r="BY279" s="104"/>
      <c r="BZ279" s="104"/>
      <c r="CA279" s="104"/>
      <c r="CB279" s="104"/>
      <c r="CC279" s="104"/>
      <c r="CD279" s="104"/>
      <c r="CE279" s="104"/>
      <c r="CF279" s="104"/>
      <c r="CG279" s="104"/>
      <c r="CH279" s="104"/>
      <c r="CI279" s="104"/>
      <c r="CJ279" s="104"/>
      <c r="CK279" s="104"/>
    </row>
    <row r="280" spans="1:89" s="105" customFormat="1" ht="33.75">
      <c r="A280" s="101">
        <v>266</v>
      </c>
      <c r="B280" s="91" t="s">
        <v>122</v>
      </c>
      <c r="C280" s="91" t="s">
        <v>201</v>
      </c>
      <c r="D280" s="108">
        <v>2829</v>
      </c>
      <c r="E280" s="124"/>
      <c r="F280" s="124"/>
      <c r="G280" s="124"/>
      <c r="H280" s="123">
        <v>0.5</v>
      </c>
      <c r="I280" s="113">
        <f>(D280*0.5)</f>
        <v>1414.5</v>
      </c>
      <c r="J280" s="103"/>
      <c r="K280" s="109" t="s">
        <v>19</v>
      </c>
      <c r="L280" s="109" t="s">
        <v>19</v>
      </c>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c r="AX280" s="104"/>
      <c r="AY280" s="104"/>
      <c r="AZ280" s="104"/>
      <c r="BA280" s="104"/>
      <c r="BB280" s="104"/>
      <c r="BC280" s="104"/>
      <c r="BD280" s="104"/>
      <c r="BE280" s="104"/>
      <c r="BF280" s="104"/>
      <c r="BG280" s="104"/>
      <c r="BH280" s="104"/>
      <c r="BI280" s="104"/>
      <c r="BJ280" s="104"/>
      <c r="BK280" s="104"/>
      <c r="BL280" s="104"/>
      <c r="BM280" s="104"/>
      <c r="BN280" s="104"/>
      <c r="BO280" s="104"/>
      <c r="BP280" s="104"/>
      <c r="BQ280" s="104"/>
      <c r="BR280" s="104"/>
      <c r="BS280" s="104"/>
      <c r="BT280" s="104"/>
      <c r="BU280" s="104"/>
      <c r="BV280" s="104"/>
      <c r="BW280" s="104"/>
      <c r="BX280" s="104"/>
      <c r="BY280" s="104"/>
      <c r="BZ280" s="104"/>
      <c r="CA280" s="104"/>
      <c r="CB280" s="104"/>
      <c r="CC280" s="104"/>
      <c r="CD280" s="104"/>
      <c r="CE280" s="104"/>
      <c r="CF280" s="104"/>
      <c r="CG280" s="104"/>
      <c r="CH280" s="104"/>
      <c r="CI280" s="104"/>
      <c r="CJ280" s="104"/>
      <c r="CK280" s="104"/>
    </row>
    <row r="281" spans="1:89" s="105" customFormat="1" ht="22.5">
      <c r="A281" s="101">
        <v>267</v>
      </c>
      <c r="B281" s="91" t="s">
        <v>955</v>
      </c>
      <c r="C281" s="91" t="s">
        <v>200</v>
      </c>
      <c r="D281" s="102">
        <v>2878</v>
      </c>
      <c r="E281" s="124"/>
      <c r="F281" s="124"/>
      <c r="G281" s="124"/>
      <c r="H281" s="125">
        <v>0.15</v>
      </c>
      <c r="I281" s="114">
        <f>(D281*0.15)</f>
        <v>431.7</v>
      </c>
      <c r="J281" s="103"/>
      <c r="K281" s="109" t="s">
        <v>19</v>
      </c>
      <c r="L281" s="109" t="s">
        <v>19</v>
      </c>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c r="BM281" s="104"/>
      <c r="BN281" s="104"/>
      <c r="BO281" s="104"/>
      <c r="BP281" s="104"/>
      <c r="BQ281" s="104"/>
      <c r="BR281" s="104"/>
      <c r="BS281" s="104"/>
      <c r="BT281" s="104"/>
      <c r="BU281" s="104"/>
      <c r="BV281" s="104"/>
      <c r="BW281" s="104"/>
      <c r="BX281" s="104"/>
      <c r="BY281" s="104"/>
      <c r="BZ281" s="104"/>
      <c r="CA281" s="104"/>
      <c r="CB281" s="104"/>
      <c r="CC281" s="104"/>
      <c r="CD281" s="104"/>
      <c r="CE281" s="104"/>
      <c r="CF281" s="104"/>
      <c r="CG281" s="104"/>
      <c r="CH281" s="104"/>
      <c r="CI281" s="104"/>
      <c r="CJ281" s="104"/>
      <c r="CK281" s="104"/>
    </row>
    <row r="282" spans="1:89" s="105" customFormat="1" ht="12.75">
      <c r="A282" s="101">
        <v>268</v>
      </c>
      <c r="B282" s="91" t="s">
        <v>124</v>
      </c>
      <c r="C282" s="91" t="s">
        <v>40</v>
      </c>
      <c r="D282" s="102">
        <v>2904</v>
      </c>
      <c r="E282" s="125"/>
      <c r="F282" s="125"/>
      <c r="G282" s="125"/>
      <c r="H282" s="125">
        <v>0.15</v>
      </c>
      <c r="I282" s="114">
        <f>(D282*0.15)</f>
        <v>435.59999999999997</v>
      </c>
      <c r="J282" s="103"/>
      <c r="K282" s="109" t="s">
        <v>19</v>
      </c>
      <c r="L282" s="109" t="s">
        <v>19</v>
      </c>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c r="BM282" s="104"/>
      <c r="BN282" s="104"/>
      <c r="BO282" s="104"/>
      <c r="BP282" s="104"/>
      <c r="BQ282" s="104"/>
      <c r="BR282" s="104"/>
      <c r="BS282" s="104"/>
      <c r="BT282" s="104"/>
      <c r="BU282" s="104"/>
      <c r="BV282" s="104"/>
      <c r="BW282" s="104"/>
      <c r="BX282" s="104"/>
      <c r="BY282" s="104"/>
      <c r="BZ282" s="104"/>
      <c r="CA282" s="104"/>
      <c r="CB282" s="104"/>
      <c r="CC282" s="104"/>
      <c r="CD282" s="104"/>
      <c r="CE282" s="104"/>
      <c r="CF282" s="104"/>
      <c r="CG282" s="104"/>
      <c r="CH282" s="104"/>
      <c r="CI282" s="104"/>
      <c r="CJ282" s="104"/>
      <c r="CK282" s="104"/>
    </row>
    <row r="283" spans="1:89" s="105" customFormat="1" ht="22.5">
      <c r="A283" s="101">
        <v>269</v>
      </c>
      <c r="B283" s="91" t="s">
        <v>125</v>
      </c>
      <c r="C283" s="102" t="s">
        <v>200</v>
      </c>
      <c r="D283" s="108">
        <v>3022</v>
      </c>
      <c r="E283" s="124"/>
      <c r="F283" s="124"/>
      <c r="G283" s="124"/>
      <c r="H283" s="125">
        <v>0.15</v>
      </c>
      <c r="I283" s="114">
        <f>(D283*0.15)</f>
        <v>453.3</v>
      </c>
      <c r="J283" s="103"/>
      <c r="K283" s="109" t="s">
        <v>19</v>
      </c>
      <c r="L283" s="109" t="s">
        <v>19</v>
      </c>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c r="BZ283" s="104"/>
      <c r="CA283" s="104"/>
      <c r="CB283" s="104"/>
      <c r="CC283" s="104"/>
      <c r="CD283" s="104"/>
      <c r="CE283" s="104"/>
      <c r="CF283" s="104"/>
      <c r="CG283" s="104"/>
      <c r="CH283" s="104"/>
      <c r="CI283" s="104"/>
      <c r="CJ283" s="104"/>
      <c r="CK283" s="104"/>
    </row>
    <row r="284" spans="1:89" s="105" customFormat="1" ht="22.5">
      <c r="A284" s="101">
        <v>270</v>
      </c>
      <c r="B284" s="91" t="s">
        <v>123</v>
      </c>
      <c r="C284" s="102" t="s">
        <v>200</v>
      </c>
      <c r="D284" s="108">
        <v>4122</v>
      </c>
      <c r="E284" s="124"/>
      <c r="F284" s="124"/>
      <c r="G284" s="124"/>
      <c r="H284" s="125">
        <v>0.15</v>
      </c>
      <c r="I284" s="114">
        <f>(D284*0.15)</f>
        <v>618.3</v>
      </c>
      <c r="J284" s="103"/>
      <c r="K284" s="109" t="s">
        <v>19</v>
      </c>
      <c r="L284" s="109" t="s">
        <v>19</v>
      </c>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4"/>
      <c r="BR284" s="104"/>
      <c r="BS284" s="104"/>
      <c r="BT284" s="104"/>
      <c r="BU284" s="104"/>
      <c r="BV284" s="104"/>
      <c r="BW284" s="104"/>
      <c r="BX284" s="104"/>
      <c r="BY284" s="104"/>
      <c r="BZ284" s="104"/>
      <c r="CA284" s="104"/>
      <c r="CB284" s="104"/>
      <c r="CC284" s="104"/>
      <c r="CD284" s="104"/>
      <c r="CE284" s="104"/>
      <c r="CF284" s="104"/>
      <c r="CG284" s="104"/>
      <c r="CH284" s="104"/>
      <c r="CI284" s="104"/>
      <c r="CJ284" s="104"/>
      <c r="CK284" s="104"/>
    </row>
    <row r="285" spans="1:89" s="105" customFormat="1" ht="11.25" hidden="1">
      <c r="A285" s="101">
        <v>271</v>
      </c>
      <c r="B285" s="118"/>
      <c r="C285" s="102"/>
      <c r="D285" s="102"/>
      <c r="E285" s="124"/>
      <c r="F285" s="124"/>
      <c r="G285" s="124"/>
      <c r="H285" s="124"/>
      <c r="I285" s="124"/>
      <c r="J285" s="103"/>
      <c r="K285" s="109" t="s">
        <v>19</v>
      </c>
      <c r="L285" s="109" t="s">
        <v>19</v>
      </c>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4"/>
      <c r="BQ285" s="104"/>
      <c r="BR285" s="104"/>
      <c r="BS285" s="104"/>
      <c r="BT285" s="104"/>
      <c r="BU285" s="104"/>
      <c r="BV285" s="104"/>
      <c r="BW285" s="104"/>
      <c r="BX285" s="104"/>
      <c r="BY285" s="104"/>
      <c r="BZ285" s="104"/>
      <c r="CA285" s="104"/>
      <c r="CB285" s="104"/>
      <c r="CC285" s="104"/>
      <c r="CD285" s="104"/>
      <c r="CE285" s="104"/>
      <c r="CF285" s="104"/>
      <c r="CG285" s="104"/>
      <c r="CH285" s="104"/>
      <c r="CI285" s="104"/>
      <c r="CJ285" s="104"/>
      <c r="CK285" s="104"/>
    </row>
    <row r="286" spans="1:89" s="105" customFormat="1" ht="11.25" hidden="1">
      <c r="A286" s="101">
        <v>272</v>
      </c>
      <c r="B286" s="118"/>
      <c r="C286" s="102"/>
      <c r="D286" s="102"/>
      <c r="E286" s="124"/>
      <c r="F286" s="124"/>
      <c r="G286" s="124"/>
      <c r="H286" s="124"/>
      <c r="I286" s="124"/>
      <c r="J286" s="103"/>
      <c r="K286" s="109" t="s">
        <v>19</v>
      </c>
      <c r="L286" s="109" t="s">
        <v>19</v>
      </c>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c r="BQ286" s="104"/>
      <c r="BR286" s="104"/>
      <c r="BS286" s="104"/>
      <c r="BT286" s="104"/>
      <c r="BU286" s="104"/>
      <c r="BV286" s="104"/>
      <c r="BW286" s="104"/>
      <c r="BX286" s="104"/>
      <c r="BY286" s="104"/>
      <c r="BZ286" s="104"/>
      <c r="CA286" s="104"/>
      <c r="CB286" s="104"/>
      <c r="CC286" s="104"/>
      <c r="CD286" s="104"/>
      <c r="CE286" s="104"/>
      <c r="CF286" s="104"/>
      <c r="CG286" s="104"/>
      <c r="CH286" s="104"/>
      <c r="CI286" s="104"/>
      <c r="CJ286" s="104"/>
      <c r="CK286" s="104"/>
    </row>
    <row r="287" spans="1:89" s="105" customFormat="1" ht="11.25" hidden="1">
      <c r="A287" s="101">
        <v>273</v>
      </c>
      <c r="B287" s="118"/>
      <c r="C287" s="102"/>
      <c r="D287" s="102"/>
      <c r="E287" s="124"/>
      <c r="F287" s="124"/>
      <c r="G287" s="124"/>
      <c r="H287" s="124"/>
      <c r="I287" s="124"/>
      <c r="J287" s="103"/>
      <c r="K287" s="109" t="s">
        <v>19</v>
      </c>
      <c r="L287" s="109" t="s">
        <v>19</v>
      </c>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4"/>
      <c r="BQ287" s="104"/>
      <c r="BR287" s="104"/>
      <c r="BS287" s="104"/>
      <c r="BT287" s="104"/>
      <c r="BU287" s="104"/>
      <c r="BV287" s="104"/>
      <c r="BW287" s="104"/>
      <c r="BX287" s="104"/>
      <c r="BY287" s="104"/>
      <c r="BZ287" s="104"/>
      <c r="CA287" s="104"/>
      <c r="CB287" s="104"/>
      <c r="CC287" s="104"/>
      <c r="CD287" s="104"/>
      <c r="CE287" s="104"/>
      <c r="CF287" s="104"/>
      <c r="CG287" s="104"/>
      <c r="CH287" s="104"/>
      <c r="CI287" s="104"/>
      <c r="CJ287" s="104"/>
      <c r="CK287" s="104"/>
    </row>
    <row r="288" spans="1:89" s="105" customFormat="1" ht="11.25" hidden="1">
      <c r="A288" s="101">
        <v>274</v>
      </c>
      <c r="B288" s="118"/>
      <c r="C288" s="102"/>
      <c r="D288" s="102"/>
      <c r="E288" s="124"/>
      <c r="F288" s="124"/>
      <c r="G288" s="124"/>
      <c r="H288" s="124"/>
      <c r="I288" s="124"/>
      <c r="J288" s="103"/>
      <c r="K288" s="109" t="s">
        <v>19</v>
      </c>
      <c r="L288" s="109" t="s">
        <v>19</v>
      </c>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4"/>
      <c r="BR288" s="104"/>
      <c r="BS288" s="104"/>
      <c r="BT288" s="104"/>
      <c r="BU288" s="104"/>
      <c r="BV288" s="104"/>
      <c r="BW288" s="104"/>
      <c r="BX288" s="104"/>
      <c r="BY288" s="104"/>
      <c r="BZ288" s="104"/>
      <c r="CA288" s="104"/>
      <c r="CB288" s="104"/>
      <c r="CC288" s="104"/>
      <c r="CD288" s="104"/>
      <c r="CE288" s="104"/>
      <c r="CF288" s="104"/>
      <c r="CG288" s="104"/>
      <c r="CH288" s="104"/>
      <c r="CI288" s="104"/>
      <c r="CJ288" s="104"/>
      <c r="CK288" s="104"/>
    </row>
    <row r="289" spans="1:89" s="105" customFormat="1" ht="11.25" hidden="1">
      <c r="A289" s="101">
        <v>275</v>
      </c>
      <c r="B289" s="118"/>
      <c r="C289" s="102"/>
      <c r="D289" s="102"/>
      <c r="E289" s="124"/>
      <c r="F289" s="124"/>
      <c r="G289" s="124"/>
      <c r="H289" s="124"/>
      <c r="I289" s="124"/>
      <c r="J289" s="103"/>
      <c r="K289" s="109" t="s">
        <v>19</v>
      </c>
      <c r="L289" s="109" t="s">
        <v>19</v>
      </c>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4"/>
      <c r="BQ289" s="104"/>
      <c r="BR289" s="104"/>
      <c r="BS289" s="104"/>
      <c r="BT289" s="104"/>
      <c r="BU289" s="104"/>
      <c r="BV289" s="104"/>
      <c r="BW289" s="104"/>
      <c r="BX289" s="104"/>
      <c r="BY289" s="104"/>
      <c r="BZ289" s="104"/>
      <c r="CA289" s="104"/>
      <c r="CB289" s="104"/>
      <c r="CC289" s="104"/>
      <c r="CD289" s="104"/>
      <c r="CE289" s="104"/>
      <c r="CF289" s="104"/>
      <c r="CG289" s="104"/>
      <c r="CH289" s="104"/>
      <c r="CI289" s="104"/>
      <c r="CJ289" s="104"/>
      <c r="CK289" s="104"/>
    </row>
    <row r="290" spans="1:89" s="105" customFormat="1" ht="11.25" hidden="1">
      <c r="A290" s="101">
        <v>276</v>
      </c>
      <c r="B290" s="118"/>
      <c r="C290" s="102"/>
      <c r="D290" s="102"/>
      <c r="E290" s="124"/>
      <c r="F290" s="124"/>
      <c r="G290" s="124"/>
      <c r="H290" s="124"/>
      <c r="I290" s="124"/>
      <c r="J290" s="103"/>
      <c r="K290" s="109" t="s">
        <v>19</v>
      </c>
      <c r="L290" s="109" t="s">
        <v>19</v>
      </c>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c r="BQ290" s="104"/>
      <c r="BR290" s="104"/>
      <c r="BS290" s="104"/>
      <c r="BT290" s="104"/>
      <c r="BU290" s="104"/>
      <c r="BV290" s="104"/>
      <c r="BW290" s="104"/>
      <c r="BX290" s="104"/>
      <c r="BY290" s="104"/>
      <c r="BZ290" s="104"/>
      <c r="CA290" s="104"/>
      <c r="CB290" s="104"/>
      <c r="CC290" s="104"/>
      <c r="CD290" s="104"/>
      <c r="CE290" s="104"/>
      <c r="CF290" s="104"/>
      <c r="CG290" s="104"/>
      <c r="CH290" s="104"/>
      <c r="CI290" s="104"/>
      <c r="CJ290" s="104"/>
      <c r="CK290" s="104"/>
    </row>
    <row r="291" spans="1:89" s="105" customFormat="1" ht="11.25" hidden="1">
      <c r="A291" s="101">
        <v>277</v>
      </c>
      <c r="B291" s="118"/>
      <c r="C291" s="102"/>
      <c r="D291" s="102"/>
      <c r="E291" s="124"/>
      <c r="F291" s="124"/>
      <c r="G291" s="124"/>
      <c r="H291" s="124"/>
      <c r="I291" s="124"/>
      <c r="J291" s="103"/>
      <c r="K291" s="109" t="s">
        <v>19</v>
      </c>
      <c r="L291" s="109" t="s">
        <v>19</v>
      </c>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c r="BZ291" s="104"/>
      <c r="CA291" s="104"/>
      <c r="CB291" s="104"/>
      <c r="CC291" s="104"/>
      <c r="CD291" s="104"/>
      <c r="CE291" s="104"/>
      <c r="CF291" s="104"/>
      <c r="CG291" s="104"/>
      <c r="CH291" s="104"/>
      <c r="CI291" s="104"/>
      <c r="CJ291" s="104"/>
      <c r="CK291" s="104"/>
    </row>
    <row r="292" spans="1:89" s="105" customFormat="1" ht="11.25" hidden="1">
      <c r="A292" s="101">
        <v>278</v>
      </c>
      <c r="B292" s="118"/>
      <c r="C292" s="102"/>
      <c r="D292" s="102"/>
      <c r="E292" s="124"/>
      <c r="F292" s="124"/>
      <c r="G292" s="124"/>
      <c r="H292" s="124"/>
      <c r="I292" s="124"/>
      <c r="J292" s="103"/>
      <c r="K292" s="109" t="s">
        <v>19</v>
      </c>
      <c r="L292" s="109" t="s">
        <v>19</v>
      </c>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S292" s="104"/>
      <c r="BT292" s="104"/>
      <c r="BU292" s="104"/>
      <c r="BV292" s="104"/>
      <c r="BW292" s="104"/>
      <c r="BX292" s="104"/>
      <c r="BY292" s="104"/>
      <c r="BZ292" s="104"/>
      <c r="CA292" s="104"/>
      <c r="CB292" s="104"/>
      <c r="CC292" s="104"/>
      <c r="CD292" s="104"/>
      <c r="CE292" s="104"/>
      <c r="CF292" s="104"/>
      <c r="CG292" s="104"/>
      <c r="CH292" s="104"/>
      <c r="CI292" s="104"/>
      <c r="CJ292" s="104"/>
      <c r="CK292" s="104"/>
    </row>
    <row r="293" spans="1:89" s="105" customFormat="1" ht="22.5" hidden="1">
      <c r="A293" s="101">
        <v>279</v>
      </c>
      <c r="B293" s="118" t="s">
        <v>765</v>
      </c>
      <c r="C293" s="102" t="s">
        <v>768</v>
      </c>
      <c r="D293" s="102" t="s">
        <v>767</v>
      </c>
      <c r="E293" s="124"/>
      <c r="F293" s="124"/>
      <c r="G293" s="124"/>
      <c r="H293" s="124"/>
      <c r="I293" s="124"/>
      <c r="J293" s="103"/>
      <c r="K293" s="109" t="s">
        <v>19</v>
      </c>
      <c r="L293" s="109" t="s">
        <v>19</v>
      </c>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c r="BY293" s="104"/>
      <c r="BZ293" s="104"/>
      <c r="CA293" s="104"/>
      <c r="CB293" s="104"/>
      <c r="CC293" s="104"/>
      <c r="CD293" s="104"/>
      <c r="CE293" s="104"/>
      <c r="CF293" s="104"/>
      <c r="CG293" s="104"/>
      <c r="CH293" s="104"/>
      <c r="CI293" s="104"/>
      <c r="CJ293" s="104"/>
      <c r="CK293" s="104"/>
    </row>
    <row r="294" spans="1:89" s="105" customFormat="1" ht="22.5">
      <c r="A294" s="101">
        <v>280</v>
      </c>
      <c r="B294" s="91" t="s">
        <v>83</v>
      </c>
      <c r="C294" s="91" t="s">
        <v>200</v>
      </c>
      <c r="D294" s="108">
        <v>3637</v>
      </c>
      <c r="E294" s="124"/>
      <c r="F294" s="124">
        <v>0.15</v>
      </c>
      <c r="G294" s="92">
        <f>SUM(D294*0.15)</f>
        <v>545.55</v>
      </c>
      <c r="H294" s="125">
        <v>0.15</v>
      </c>
      <c r="I294" s="114">
        <f aca="true" t="shared" si="9" ref="I294:I307">(D294*0.15)</f>
        <v>545.55</v>
      </c>
      <c r="J294" s="103"/>
      <c r="K294" s="109" t="s">
        <v>19</v>
      </c>
      <c r="L294" s="109" t="s">
        <v>19</v>
      </c>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S294" s="104"/>
      <c r="BT294" s="104"/>
      <c r="BU294" s="104"/>
      <c r="BV294" s="104"/>
      <c r="BW294" s="104"/>
      <c r="BX294" s="104"/>
      <c r="BY294" s="104"/>
      <c r="BZ294" s="104"/>
      <c r="CA294" s="104"/>
      <c r="CB294" s="104"/>
      <c r="CC294" s="104"/>
      <c r="CD294" s="104"/>
      <c r="CE294" s="104"/>
      <c r="CF294" s="104"/>
      <c r="CG294" s="104"/>
      <c r="CH294" s="104"/>
      <c r="CI294" s="104"/>
      <c r="CJ294" s="104"/>
      <c r="CK294" s="104"/>
    </row>
    <row r="295" spans="1:89" s="105" customFormat="1" ht="22.5">
      <c r="A295" s="101">
        <v>281</v>
      </c>
      <c r="B295" s="91" t="s">
        <v>126</v>
      </c>
      <c r="C295" s="91" t="s">
        <v>200</v>
      </c>
      <c r="D295" s="108">
        <v>3252</v>
      </c>
      <c r="E295" s="124"/>
      <c r="F295" s="124"/>
      <c r="G295" s="124"/>
      <c r="H295" s="125">
        <v>0.15</v>
      </c>
      <c r="I295" s="114">
        <f t="shared" si="9"/>
        <v>487.79999999999995</v>
      </c>
      <c r="J295" s="103"/>
      <c r="K295" s="109" t="s">
        <v>19</v>
      </c>
      <c r="L295" s="109" t="s">
        <v>19</v>
      </c>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S295" s="104"/>
      <c r="BT295" s="104"/>
      <c r="BU295" s="104"/>
      <c r="BV295" s="104"/>
      <c r="BW295" s="104"/>
      <c r="BX295" s="104"/>
      <c r="BY295" s="104"/>
      <c r="BZ295" s="104"/>
      <c r="CA295" s="104"/>
      <c r="CB295" s="104"/>
      <c r="CC295" s="104"/>
      <c r="CD295" s="104"/>
      <c r="CE295" s="104"/>
      <c r="CF295" s="104"/>
      <c r="CG295" s="104"/>
      <c r="CH295" s="104"/>
      <c r="CI295" s="104"/>
      <c r="CJ295" s="104"/>
      <c r="CK295" s="104"/>
    </row>
    <row r="296" spans="1:89" s="105" customFormat="1" ht="22.5">
      <c r="A296" s="101">
        <v>282</v>
      </c>
      <c r="B296" s="91" t="s">
        <v>66</v>
      </c>
      <c r="C296" s="91" t="s">
        <v>40</v>
      </c>
      <c r="D296" s="108">
        <v>4740</v>
      </c>
      <c r="E296" s="125"/>
      <c r="F296" s="124">
        <v>0.15</v>
      </c>
      <c r="G296" s="92">
        <f>SUM(D296*0.15)</f>
        <v>711</v>
      </c>
      <c r="H296" s="125">
        <v>0.15</v>
      </c>
      <c r="I296" s="114">
        <v>496</v>
      </c>
      <c r="J296" s="103"/>
      <c r="K296" s="109" t="s">
        <v>19</v>
      </c>
      <c r="L296" s="109" t="s">
        <v>19</v>
      </c>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S296" s="104"/>
      <c r="BT296" s="104"/>
      <c r="BU296" s="104"/>
      <c r="BV296" s="104"/>
      <c r="BW296" s="104"/>
      <c r="BX296" s="104"/>
      <c r="BY296" s="104"/>
      <c r="BZ296" s="104"/>
      <c r="CA296" s="104"/>
      <c r="CB296" s="104"/>
      <c r="CC296" s="104"/>
      <c r="CD296" s="104"/>
      <c r="CE296" s="104"/>
      <c r="CF296" s="104"/>
      <c r="CG296" s="104"/>
      <c r="CH296" s="104"/>
      <c r="CI296" s="104"/>
      <c r="CJ296" s="104"/>
      <c r="CK296" s="104"/>
    </row>
    <row r="297" spans="1:89" s="105" customFormat="1" ht="22.5">
      <c r="A297" s="101">
        <v>283</v>
      </c>
      <c r="B297" s="91" t="s">
        <v>51</v>
      </c>
      <c r="C297" s="91" t="s">
        <v>201</v>
      </c>
      <c r="D297" s="108">
        <v>2972</v>
      </c>
      <c r="E297" s="124"/>
      <c r="F297" s="124">
        <v>0.15</v>
      </c>
      <c r="G297" s="92">
        <f>SUM(D297*0.15)</f>
        <v>445.8</v>
      </c>
      <c r="H297" s="125">
        <v>0.15</v>
      </c>
      <c r="I297" s="114">
        <f t="shared" si="9"/>
        <v>445.8</v>
      </c>
      <c r="J297" s="103"/>
      <c r="K297" s="109" t="s">
        <v>19</v>
      </c>
      <c r="L297" s="109" t="s">
        <v>19</v>
      </c>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c r="BQ297" s="104"/>
      <c r="BR297" s="104"/>
      <c r="BS297" s="104"/>
      <c r="BT297" s="104"/>
      <c r="BU297" s="104"/>
      <c r="BV297" s="104"/>
      <c r="BW297" s="104"/>
      <c r="BX297" s="104"/>
      <c r="BY297" s="104"/>
      <c r="BZ297" s="104"/>
      <c r="CA297" s="104"/>
      <c r="CB297" s="104"/>
      <c r="CC297" s="104"/>
      <c r="CD297" s="104"/>
      <c r="CE297" s="104"/>
      <c r="CF297" s="104"/>
      <c r="CG297" s="104"/>
      <c r="CH297" s="104"/>
      <c r="CI297" s="104"/>
      <c r="CJ297" s="104"/>
      <c r="CK297" s="104"/>
    </row>
    <row r="298" spans="1:89" s="105" customFormat="1" ht="22.5">
      <c r="A298" s="101">
        <v>284</v>
      </c>
      <c r="B298" s="91" t="s">
        <v>127</v>
      </c>
      <c r="C298" s="91" t="s">
        <v>307</v>
      </c>
      <c r="D298" s="108">
        <v>2133</v>
      </c>
      <c r="E298" s="124"/>
      <c r="F298" s="124">
        <v>0.15</v>
      </c>
      <c r="G298" s="92">
        <f>SUM(D298*0.15)</f>
        <v>319.95</v>
      </c>
      <c r="H298" s="125">
        <v>0.15</v>
      </c>
      <c r="I298" s="114">
        <f t="shared" si="9"/>
        <v>319.95</v>
      </c>
      <c r="J298" s="103"/>
      <c r="K298" s="109" t="s">
        <v>19</v>
      </c>
      <c r="L298" s="109" t="s">
        <v>19</v>
      </c>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4"/>
      <c r="BU298" s="104"/>
      <c r="BV298" s="104"/>
      <c r="BW298" s="104"/>
      <c r="BX298" s="104"/>
      <c r="BY298" s="104"/>
      <c r="BZ298" s="104"/>
      <c r="CA298" s="104"/>
      <c r="CB298" s="104"/>
      <c r="CC298" s="104"/>
      <c r="CD298" s="104"/>
      <c r="CE298" s="104"/>
      <c r="CF298" s="104"/>
      <c r="CG298" s="104"/>
      <c r="CH298" s="104"/>
      <c r="CI298" s="104"/>
      <c r="CJ298" s="104"/>
      <c r="CK298" s="104"/>
    </row>
    <row r="299" spans="1:89" s="105" customFormat="1" ht="22.5">
      <c r="A299" s="101">
        <v>285</v>
      </c>
      <c r="B299" s="91" t="s">
        <v>128</v>
      </c>
      <c r="C299" s="91" t="s">
        <v>200</v>
      </c>
      <c r="D299" s="108">
        <v>3925</v>
      </c>
      <c r="E299" s="124"/>
      <c r="F299" s="124"/>
      <c r="G299" s="124"/>
      <c r="H299" s="125">
        <v>0.15</v>
      </c>
      <c r="I299" s="114">
        <f t="shared" si="9"/>
        <v>588.75</v>
      </c>
      <c r="J299" s="103"/>
      <c r="K299" s="109" t="s">
        <v>19</v>
      </c>
      <c r="L299" s="109" t="s">
        <v>19</v>
      </c>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c r="BQ299" s="104"/>
      <c r="BR299" s="104"/>
      <c r="BS299" s="104"/>
      <c r="BT299" s="104"/>
      <c r="BU299" s="104"/>
      <c r="BV299" s="104"/>
      <c r="BW299" s="104"/>
      <c r="BX299" s="104"/>
      <c r="BY299" s="104"/>
      <c r="BZ299" s="104"/>
      <c r="CA299" s="104"/>
      <c r="CB299" s="104"/>
      <c r="CC299" s="104"/>
      <c r="CD299" s="104"/>
      <c r="CE299" s="104"/>
      <c r="CF299" s="104"/>
      <c r="CG299" s="104"/>
      <c r="CH299" s="104"/>
      <c r="CI299" s="104"/>
      <c r="CJ299" s="104"/>
      <c r="CK299" s="104"/>
    </row>
    <row r="300" spans="1:89" s="105" customFormat="1" ht="22.5">
      <c r="A300" s="101">
        <v>286</v>
      </c>
      <c r="B300" s="91" t="s">
        <v>86</v>
      </c>
      <c r="C300" s="91" t="s">
        <v>200</v>
      </c>
      <c r="D300" s="108">
        <v>3462</v>
      </c>
      <c r="E300" s="125"/>
      <c r="F300" s="125"/>
      <c r="G300" s="125"/>
      <c r="H300" s="125">
        <v>0.15</v>
      </c>
      <c r="I300" s="114">
        <f t="shared" si="9"/>
        <v>519.3</v>
      </c>
      <c r="J300" s="103"/>
      <c r="K300" s="109" t="s">
        <v>19</v>
      </c>
      <c r="L300" s="109" t="s">
        <v>19</v>
      </c>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4"/>
      <c r="BU300" s="104"/>
      <c r="BV300" s="104"/>
      <c r="BW300" s="104"/>
      <c r="BX300" s="104"/>
      <c r="BY300" s="104"/>
      <c r="BZ300" s="104"/>
      <c r="CA300" s="104"/>
      <c r="CB300" s="104"/>
      <c r="CC300" s="104"/>
      <c r="CD300" s="104"/>
      <c r="CE300" s="104"/>
      <c r="CF300" s="104"/>
      <c r="CG300" s="104"/>
      <c r="CH300" s="104"/>
      <c r="CI300" s="104"/>
      <c r="CJ300" s="104"/>
      <c r="CK300" s="104"/>
    </row>
    <row r="301" spans="1:89" s="105" customFormat="1" ht="22.5">
      <c r="A301" s="101">
        <v>287</v>
      </c>
      <c r="B301" s="91" t="s">
        <v>116</v>
      </c>
      <c r="C301" s="91" t="s">
        <v>200</v>
      </c>
      <c r="D301" s="108">
        <v>4330</v>
      </c>
      <c r="E301" s="125"/>
      <c r="F301" s="125"/>
      <c r="G301" s="125"/>
      <c r="H301" s="125">
        <v>0.15</v>
      </c>
      <c r="I301" s="114">
        <f t="shared" si="9"/>
        <v>649.5</v>
      </c>
      <c r="J301" s="103"/>
      <c r="K301" s="109" t="s">
        <v>19</v>
      </c>
      <c r="L301" s="109" t="s">
        <v>19</v>
      </c>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c r="BY301" s="104"/>
      <c r="BZ301" s="104"/>
      <c r="CA301" s="104"/>
      <c r="CB301" s="104"/>
      <c r="CC301" s="104"/>
      <c r="CD301" s="104"/>
      <c r="CE301" s="104"/>
      <c r="CF301" s="104"/>
      <c r="CG301" s="104"/>
      <c r="CH301" s="104"/>
      <c r="CI301" s="104"/>
      <c r="CJ301" s="104"/>
      <c r="CK301" s="104"/>
    </row>
    <row r="302" spans="1:89" s="105" customFormat="1" ht="22.5">
      <c r="A302" s="101">
        <v>288</v>
      </c>
      <c r="B302" s="91" t="s">
        <v>117</v>
      </c>
      <c r="C302" s="91" t="s">
        <v>200</v>
      </c>
      <c r="D302" s="108">
        <v>4122</v>
      </c>
      <c r="E302" s="124"/>
      <c r="F302" s="124"/>
      <c r="G302" s="124"/>
      <c r="H302" s="125">
        <v>0.15</v>
      </c>
      <c r="I302" s="114">
        <f t="shared" si="9"/>
        <v>618.3</v>
      </c>
      <c r="J302" s="103"/>
      <c r="K302" s="109" t="s">
        <v>19</v>
      </c>
      <c r="L302" s="109" t="s">
        <v>19</v>
      </c>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c r="BY302" s="104"/>
      <c r="BZ302" s="104"/>
      <c r="CA302" s="104"/>
      <c r="CB302" s="104"/>
      <c r="CC302" s="104"/>
      <c r="CD302" s="104"/>
      <c r="CE302" s="104"/>
      <c r="CF302" s="104"/>
      <c r="CG302" s="104"/>
      <c r="CH302" s="104"/>
      <c r="CI302" s="104"/>
      <c r="CJ302" s="104"/>
      <c r="CK302" s="104"/>
    </row>
    <row r="303" spans="1:89" s="105" customFormat="1" ht="22.5">
      <c r="A303" s="101">
        <v>289</v>
      </c>
      <c r="B303" s="91" t="s">
        <v>75</v>
      </c>
      <c r="C303" s="91" t="s">
        <v>200</v>
      </c>
      <c r="D303" s="108">
        <v>2878</v>
      </c>
      <c r="E303" s="125"/>
      <c r="F303" s="125"/>
      <c r="G303" s="125"/>
      <c r="H303" s="125">
        <v>0.15</v>
      </c>
      <c r="I303" s="114">
        <f t="shared" si="9"/>
        <v>431.7</v>
      </c>
      <c r="J303" s="103"/>
      <c r="K303" s="109" t="s">
        <v>19</v>
      </c>
      <c r="L303" s="109" t="s">
        <v>19</v>
      </c>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c r="BY303" s="104"/>
      <c r="BZ303" s="104"/>
      <c r="CA303" s="104"/>
      <c r="CB303" s="104"/>
      <c r="CC303" s="104"/>
      <c r="CD303" s="104"/>
      <c r="CE303" s="104"/>
      <c r="CF303" s="104"/>
      <c r="CG303" s="104"/>
      <c r="CH303" s="104"/>
      <c r="CI303" s="104"/>
      <c r="CJ303" s="104"/>
      <c r="CK303" s="104"/>
    </row>
    <row r="304" spans="1:89" s="105" customFormat="1" ht="12.75">
      <c r="A304" s="101">
        <v>290</v>
      </c>
      <c r="B304" s="91" t="s">
        <v>129</v>
      </c>
      <c r="C304" s="91" t="s">
        <v>200</v>
      </c>
      <c r="D304" s="108">
        <v>3139</v>
      </c>
      <c r="E304" s="124"/>
      <c r="F304" s="124"/>
      <c r="G304" s="124"/>
      <c r="H304" s="125">
        <v>0.15</v>
      </c>
      <c r="I304" s="114">
        <f t="shared" si="9"/>
        <v>470.84999999999997</v>
      </c>
      <c r="J304" s="103"/>
      <c r="K304" s="109" t="s">
        <v>19</v>
      </c>
      <c r="L304" s="109" t="s">
        <v>19</v>
      </c>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c r="BQ304" s="104"/>
      <c r="BR304" s="104"/>
      <c r="BS304" s="104"/>
      <c r="BT304" s="104"/>
      <c r="BU304" s="104"/>
      <c r="BV304" s="104"/>
      <c r="BW304" s="104"/>
      <c r="BX304" s="104"/>
      <c r="BY304" s="104"/>
      <c r="BZ304" s="104"/>
      <c r="CA304" s="104"/>
      <c r="CB304" s="104"/>
      <c r="CC304" s="104"/>
      <c r="CD304" s="104"/>
      <c r="CE304" s="104"/>
      <c r="CF304" s="104"/>
      <c r="CG304" s="104"/>
      <c r="CH304" s="104"/>
      <c r="CI304" s="104"/>
      <c r="CJ304" s="104"/>
      <c r="CK304" s="104"/>
    </row>
    <row r="305" spans="1:89" s="105" customFormat="1" ht="22.5">
      <c r="A305" s="101">
        <v>291</v>
      </c>
      <c r="B305" s="91" t="s">
        <v>130</v>
      </c>
      <c r="C305" s="91" t="s">
        <v>200</v>
      </c>
      <c r="D305" s="108">
        <v>3925</v>
      </c>
      <c r="E305" s="125"/>
      <c r="F305" s="125"/>
      <c r="G305" s="125"/>
      <c r="H305" s="125">
        <v>0.15</v>
      </c>
      <c r="I305" s="114">
        <f t="shared" si="9"/>
        <v>588.75</v>
      </c>
      <c r="J305" s="103"/>
      <c r="K305" s="109" t="s">
        <v>19</v>
      </c>
      <c r="L305" s="109" t="s">
        <v>19</v>
      </c>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c r="BQ305" s="104"/>
      <c r="BR305" s="104"/>
      <c r="BS305" s="104"/>
      <c r="BT305" s="104"/>
      <c r="BU305" s="104"/>
      <c r="BV305" s="104"/>
      <c r="BW305" s="104"/>
      <c r="BX305" s="104"/>
      <c r="BY305" s="104"/>
      <c r="BZ305" s="104"/>
      <c r="CA305" s="104"/>
      <c r="CB305" s="104"/>
      <c r="CC305" s="104"/>
      <c r="CD305" s="104"/>
      <c r="CE305" s="104"/>
      <c r="CF305" s="104"/>
      <c r="CG305" s="104"/>
      <c r="CH305" s="104"/>
      <c r="CI305" s="104"/>
      <c r="CJ305" s="104"/>
      <c r="CK305" s="104"/>
    </row>
    <row r="306" spans="1:89" s="105" customFormat="1" ht="22.5">
      <c r="A306" s="101">
        <v>292</v>
      </c>
      <c r="B306" s="91" t="s">
        <v>131</v>
      </c>
      <c r="C306" s="91" t="s">
        <v>200</v>
      </c>
      <c r="D306" s="108">
        <v>4225</v>
      </c>
      <c r="E306" s="125"/>
      <c r="F306" s="125"/>
      <c r="G306" s="125"/>
      <c r="H306" s="125">
        <v>0.15</v>
      </c>
      <c r="I306" s="114">
        <f t="shared" si="9"/>
        <v>633.75</v>
      </c>
      <c r="J306" s="103"/>
      <c r="K306" s="109" t="s">
        <v>19</v>
      </c>
      <c r="L306" s="109" t="s">
        <v>19</v>
      </c>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4"/>
      <c r="BU306" s="104"/>
      <c r="BV306" s="104"/>
      <c r="BW306" s="104"/>
      <c r="BX306" s="104"/>
      <c r="BY306" s="104"/>
      <c r="BZ306" s="104"/>
      <c r="CA306" s="104"/>
      <c r="CB306" s="104"/>
      <c r="CC306" s="104"/>
      <c r="CD306" s="104"/>
      <c r="CE306" s="104"/>
      <c r="CF306" s="104"/>
      <c r="CG306" s="104"/>
      <c r="CH306" s="104"/>
      <c r="CI306" s="104"/>
      <c r="CJ306" s="104"/>
      <c r="CK306" s="104"/>
    </row>
    <row r="307" spans="1:89" s="105" customFormat="1" ht="12.75">
      <c r="A307" s="101">
        <v>293</v>
      </c>
      <c r="B307" s="91" t="s">
        <v>132</v>
      </c>
      <c r="C307" s="91" t="s">
        <v>200</v>
      </c>
      <c r="D307" s="108">
        <v>3297</v>
      </c>
      <c r="E307" s="125"/>
      <c r="F307" s="125"/>
      <c r="G307" s="125"/>
      <c r="H307" s="125">
        <v>0.15</v>
      </c>
      <c r="I307" s="114">
        <f t="shared" si="9"/>
        <v>494.54999999999995</v>
      </c>
      <c r="J307" s="103"/>
      <c r="K307" s="109" t="s">
        <v>19</v>
      </c>
      <c r="L307" s="109" t="s">
        <v>19</v>
      </c>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c r="BQ307" s="104"/>
      <c r="BR307" s="104"/>
      <c r="BS307" s="104"/>
      <c r="BT307" s="104"/>
      <c r="BU307" s="104"/>
      <c r="BV307" s="104"/>
      <c r="BW307" s="104"/>
      <c r="BX307" s="104"/>
      <c r="BY307" s="104"/>
      <c r="BZ307" s="104"/>
      <c r="CA307" s="104"/>
      <c r="CB307" s="104"/>
      <c r="CC307" s="104"/>
      <c r="CD307" s="104"/>
      <c r="CE307" s="104"/>
      <c r="CF307" s="104"/>
      <c r="CG307" s="104"/>
      <c r="CH307" s="104"/>
      <c r="CI307" s="104"/>
      <c r="CJ307" s="104"/>
      <c r="CK307" s="104"/>
    </row>
    <row r="308" spans="1:89" s="105" customFormat="1" ht="22.5">
      <c r="A308" s="101">
        <v>294</v>
      </c>
      <c r="B308" s="91" t="s">
        <v>133</v>
      </c>
      <c r="C308" s="91" t="s">
        <v>200</v>
      </c>
      <c r="D308" s="108">
        <v>2677</v>
      </c>
      <c r="E308" s="125"/>
      <c r="F308" s="125"/>
      <c r="G308" s="125"/>
      <c r="H308" s="125">
        <v>0.15</v>
      </c>
      <c r="I308" s="114">
        <f aca="true" t="shared" si="10" ref="I308:I313">(D308*0.15)</f>
        <v>401.55</v>
      </c>
      <c r="J308" s="103"/>
      <c r="K308" s="109" t="s">
        <v>19</v>
      </c>
      <c r="L308" s="109" t="s">
        <v>19</v>
      </c>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c r="BY308" s="104"/>
      <c r="BZ308" s="104"/>
      <c r="CA308" s="104"/>
      <c r="CB308" s="104"/>
      <c r="CC308" s="104"/>
      <c r="CD308" s="104"/>
      <c r="CE308" s="104"/>
      <c r="CF308" s="104"/>
      <c r="CG308" s="104"/>
      <c r="CH308" s="104"/>
      <c r="CI308" s="104"/>
      <c r="CJ308" s="104"/>
      <c r="CK308" s="104"/>
    </row>
    <row r="309" spans="1:89" s="105" customFormat="1" ht="12.75">
      <c r="A309" s="101">
        <v>295</v>
      </c>
      <c r="B309" s="91" t="s">
        <v>71</v>
      </c>
      <c r="C309" s="91" t="s">
        <v>200</v>
      </c>
      <c r="D309" s="108">
        <v>3144</v>
      </c>
      <c r="E309" s="125"/>
      <c r="F309" s="125"/>
      <c r="G309" s="125"/>
      <c r="H309" s="125">
        <v>0.15</v>
      </c>
      <c r="I309" s="114">
        <f t="shared" si="10"/>
        <v>471.59999999999997</v>
      </c>
      <c r="J309" s="103"/>
      <c r="K309" s="109" t="s">
        <v>19</v>
      </c>
      <c r="L309" s="109" t="s">
        <v>19</v>
      </c>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c r="BR309" s="104"/>
      <c r="BS309" s="104"/>
      <c r="BT309" s="104"/>
      <c r="BU309" s="104"/>
      <c r="BV309" s="104"/>
      <c r="BW309" s="104"/>
      <c r="BX309" s="104"/>
      <c r="BY309" s="104"/>
      <c r="BZ309" s="104"/>
      <c r="CA309" s="104"/>
      <c r="CB309" s="104"/>
      <c r="CC309" s="104"/>
      <c r="CD309" s="104"/>
      <c r="CE309" s="104"/>
      <c r="CF309" s="104"/>
      <c r="CG309" s="104"/>
      <c r="CH309" s="104"/>
      <c r="CI309" s="104"/>
      <c r="CJ309" s="104"/>
      <c r="CK309" s="104"/>
    </row>
    <row r="310" spans="1:89" s="105" customFormat="1" ht="12.75">
      <c r="A310" s="101">
        <v>296</v>
      </c>
      <c r="B310" s="91" t="s">
        <v>89</v>
      </c>
      <c r="C310" s="91" t="s">
        <v>866</v>
      </c>
      <c r="D310" s="108">
        <v>3172</v>
      </c>
      <c r="E310" s="125"/>
      <c r="F310" s="125"/>
      <c r="G310" s="125"/>
      <c r="H310" s="125">
        <v>0.15</v>
      </c>
      <c r="I310" s="114">
        <f t="shared" si="10"/>
        <v>475.79999999999995</v>
      </c>
      <c r="J310" s="103"/>
      <c r="K310" s="109" t="s">
        <v>19</v>
      </c>
      <c r="L310" s="109" t="s">
        <v>19</v>
      </c>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c r="BQ310" s="104"/>
      <c r="BR310" s="104"/>
      <c r="BS310" s="104"/>
      <c r="BT310" s="104"/>
      <c r="BU310" s="104"/>
      <c r="BV310" s="104"/>
      <c r="BW310" s="104"/>
      <c r="BX310" s="104"/>
      <c r="BY310" s="104"/>
      <c r="BZ310" s="104"/>
      <c r="CA310" s="104"/>
      <c r="CB310" s="104"/>
      <c r="CC310" s="104"/>
      <c r="CD310" s="104"/>
      <c r="CE310" s="104"/>
      <c r="CF310" s="104"/>
      <c r="CG310" s="104"/>
      <c r="CH310" s="104"/>
      <c r="CI310" s="104"/>
      <c r="CJ310" s="104"/>
      <c r="CK310" s="104"/>
    </row>
    <row r="311" spans="1:89" s="105" customFormat="1" ht="22.5">
      <c r="A311" s="101">
        <v>297</v>
      </c>
      <c r="B311" s="91" t="s">
        <v>134</v>
      </c>
      <c r="C311" s="91" t="s">
        <v>200</v>
      </c>
      <c r="D311" s="108">
        <v>3394</v>
      </c>
      <c r="E311" s="124"/>
      <c r="F311" s="124"/>
      <c r="G311" s="124"/>
      <c r="H311" s="125">
        <v>0.15</v>
      </c>
      <c r="I311" s="114">
        <f t="shared" si="10"/>
        <v>509.09999999999997</v>
      </c>
      <c r="J311" s="103"/>
      <c r="K311" s="109" t="s">
        <v>19</v>
      </c>
      <c r="L311" s="109" t="s">
        <v>19</v>
      </c>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c r="BY311" s="104"/>
      <c r="BZ311" s="104"/>
      <c r="CA311" s="104"/>
      <c r="CB311" s="104"/>
      <c r="CC311" s="104"/>
      <c r="CD311" s="104"/>
      <c r="CE311" s="104"/>
      <c r="CF311" s="104"/>
      <c r="CG311" s="104"/>
      <c r="CH311" s="104"/>
      <c r="CI311" s="104"/>
      <c r="CJ311" s="104"/>
      <c r="CK311" s="104"/>
    </row>
    <row r="312" spans="1:89" s="105" customFormat="1" ht="22.5">
      <c r="A312" s="101">
        <v>298</v>
      </c>
      <c r="B312" s="91" t="s">
        <v>108</v>
      </c>
      <c r="C312" s="91" t="s">
        <v>866</v>
      </c>
      <c r="D312" s="108">
        <v>4922</v>
      </c>
      <c r="E312" s="124"/>
      <c r="F312" s="124"/>
      <c r="G312" s="124"/>
      <c r="H312" s="125">
        <v>0.15</v>
      </c>
      <c r="I312" s="114">
        <v>517</v>
      </c>
      <c r="J312" s="103"/>
      <c r="K312" s="109" t="s">
        <v>19</v>
      </c>
      <c r="L312" s="109" t="s">
        <v>19</v>
      </c>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c r="BQ312" s="104"/>
      <c r="BR312" s="104"/>
      <c r="BS312" s="104"/>
      <c r="BT312" s="104"/>
      <c r="BU312" s="104"/>
      <c r="BV312" s="104"/>
      <c r="BW312" s="104"/>
      <c r="BX312" s="104"/>
      <c r="BY312" s="104"/>
      <c r="BZ312" s="104"/>
      <c r="CA312" s="104"/>
      <c r="CB312" s="104"/>
      <c r="CC312" s="104"/>
      <c r="CD312" s="104"/>
      <c r="CE312" s="104"/>
      <c r="CF312" s="104"/>
      <c r="CG312" s="104"/>
      <c r="CH312" s="104"/>
      <c r="CI312" s="104"/>
      <c r="CJ312" s="104"/>
      <c r="CK312" s="104"/>
    </row>
    <row r="313" spans="1:89" s="105" customFormat="1" ht="12.75">
      <c r="A313" s="101">
        <v>299</v>
      </c>
      <c r="B313" s="91" t="s">
        <v>136</v>
      </c>
      <c r="C313" s="91" t="s">
        <v>307</v>
      </c>
      <c r="D313" s="108">
        <v>2102</v>
      </c>
      <c r="E313" s="124"/>
      <c r="F313" s="124"/>
      <c r="G313" s="124"/>
      <c r="H313" s="125">
        <v>0.15</v>
      </c>
      <c r="I313" s="114">
        <f t="shared" si="10"/>
        <v>315.3</v>
      </c>
      <c r="J313" s="103"/>
      <c r="K313" s="109" t="s">
        <v>19</v>
      </c>
      <c r="L313" s="109" t="s">
        <v>19</v>
      </c>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c r="BQ313" s="104"/>
      <c r="BR313" s="104"/>
      <c r="BS313" s="104"/>
      <c r="BT313" s="104"/>
      <c r="BU313" s="104"/>
      <c r="BV313" s="104"/>
      <c r="BW313" s="104"/>
      <c r="BX313" s="104"/>
      <c r="BY313" s="104"/>
      <c r="BZ313" s="104"/>
      <c r="CA313" s="104"/>
      <c r="CB313" s="104"/>
      <c r="CC313" s="104"/>
      <c r="CD313" s="104"/>
      <c r="CE313" s="104"/>
      <c r="CF313" s="104"/>
      <c r="CG313" s="104"/>
      <c r="CH313" s="104"/>
      <c r="CI313" s="104"/>
      <c r="CJ313" s="104"/>
      <c r="CK313" s="104"/>
    </row>
    <row r="314" spans="1:89" s="105" customFormat="1" ht="22.5">
      <c r="A314" s="101">
        <v>300</v>
      </c>
      <c r="B314" s="91" t="s">
        <v>134</v>
      </c>
      <c r="C314" s="91" t="s">
        <v>200</v>
      </c>
      <c r="D314" s="108">
        <v>3394</v>
      </c>
      <c r="E314" s="125"/>
      <c r="F314" s="125"/>
      <c r="G314" s="125"/>
      <c r="H314" s="123">
        <v>0.5</v>
      </c>
      <c r="I314" s="113">
        <f>(D314*0.5)</f>
        <v>1697</v>
      </c>
      <c r="J314" s="103"/>
      <c r="K314" s="109" t="s">
        <v>19</v>
      </c>
      <c r="L314" s="109" t="s">
        <v>19</v>
      </c>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c r="BY314" s="104"/>
      <c r="BZ314" s="104"/>
      <c r="CA314" s="104"/>
      <c r="CB314" s="104"/>
      <c r="CC314" s="104"/>
      <c r="CD314" s="104"/>
      <c r="CE314" s="104"/>
      <c r="CF314" s="104"/>
      <c r="CG314" s="104"/>
      <c r="CH314" s="104"/>
      <c r="CI314" s="104"/>
      <c r="CJ314" s="104"/>
      <c r="CK314" s="104"/>
    </row>
    <row r="315" spans="1:89" s="105" customFormat="1" ht="12.75">
      <c r="A315" s="101">
        <v>301</v>
      </c>
      <c r="B315" s="91" t="s">
        <v>104</v>
      </c>
      <c r="C315" s="91" t="s">
        <v>200</v>
      </c>
      <c r="D315" s="108">
        <v>2525</v>
      </c>
      <c r="E315" s="125"/>
      <c r="F315" s="124">
        <v>0.15</v>
      </c>
      <c r="G315" s="92">
        <f aca="true" t="shared" si="11" ref="G315:G320">SUM(D315*0.15)</f>
        <v>378.75</v>
      </c>
      <c r="H315" s="123">
        <v>0.5</v>
      </c>
      <c r="I315" s="113">
        <f>(D315*0.5)</f>
        <v>1262.5</v>
      </c>
      <c r="J315" s="103"/>
      <c r="K315" s="109" t="s">
        <v>19</v>
      </c>
      <c r="L315" s="109" t="s">
        <v>19</v>
      </c>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4"/>
      <c r="BR315" s="104"/>
      <c r="BS315" s="104"/>
      <c r="BT315" s="104"/>
      <c r="BU315" s="104"/>
      <c r="BV315" s="104"/>
      <c r="BW315" s="104"/>
      <c r="BX315" s="104"/>
      <c r="BY315" s="104"/>
      <c r="BZ315" s="104"/>
      <c r="CA315" s="104"/>
      <c r="CB315" s="104"/>
      <c r="CC315" s="104"/>
      <c r="CD315" s="104"/>
      <c r="CE315" s="104"/>
      <c r="CF315" s="104"/>
      <c r="CG315" s="104"/>
      <c r="CH315" s="104"/>
      <c r="CI315" s="104"/>
      <c r="CJ315" s="104"/>
      <c r="CK315" s="104"/>
    </row>
    <row r="316" spans="1:89" s="105" customFormat="1" ht="33.75">
      <c r="A316" s="101">
        <v>303</v>
      </c>
      <c r="B316" s="91" t="s">
        <v>139</v>
      </c>
      <c r="C316" s="91" t="s">
        <v>201</v>
      </c>
      <c r="D316" s="108">
        <v>2972</v>
      </c>
      <c r="E316" s="125"/>
      <c r="F316" s="124">
        <v>0.15</v>
      </c>
      <c r="G316" s="92">
        <f t="shared" si="11"/>
        <v>445.8</v>
      </c>
      <c r="H316" s="123">
        <v>0.5</v>
      </c>
      <c r="I316" s="113">
        <f>(D316*0.5)</f>
        <v>1486</v>
      </c>
      <c r="J316" s="103"/>
      <c r="K316" s="109" t="s">
        <v>19</v>
      </c>
      <c r="L316" s="109" t="s">
        <v>19</v>
      </c>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4"/>
      <c r="BX316" s="104"/>
      <c r="BY316" s="104"/>
      <c r="BZ316" s="104"/>
      <c r="CA316" s="104"/>
      <c r="CB316" s="104"/>
      <c r="CC316" s="104"/>
      <c r="CD316" s="104"/>
      <c r="CE316" s="104"/>
      <c r="CF316" s="104"/>
      <c r="CG316" s="104"/>
      <c r="CH316" s="104"/>
      <c r="CI316" s="104"/>
      <c r="CJ316" s="104"/>
      <c r="CK316" s="104"/>
    </row>
    <row r="317" spans="1:89" s="105" customFormat="1" ht="33.75">
      <c r="A317" s="101">
        <v>304</v>
      </c>
      <c r="B317" s="91" t="s">
        <v>140</v>
      </c>
      <c r="C317" s="91" t="s">
        <v>201</v>
      </c>
      <c r="D317" s="108">
        <v>2829</v>
      </c>
      <c r="E317" s="125"/>
      <c r="F317" s="124">
        <v>0.15</v>
      </c>
      <c r="G317" s="92">
        <f t="shared" si="11"/>
        <v>424.34999999999997</v>
      </c>
      <c r="H317" s="123">
        <v>0.5</v>
      </c>
      <c r="I317" s="113">
        <f>(D317*0.5)</f>
        <v>1414.5</v>
      </c>
      <c r="J317" s="103"/>
      <c r="K317" s="109" t="s">
        <v>19</v>
      </c>
      <c r="L317" s="109" t="s">
        <v>19</v>
      </c>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c r="BX317" s="104"/>
      <c r="BY317" s="104"/>
      <c r="BZ317" s="104"/>
      <c r="CA317" s="104"/>
      <c r="CB317" s="104"/>
      <c r="CC317" s="104"/>
      <c r="CD317" s="104"/>
      <c r="CE317" s="104"/>
      <c r="CF317" s="104"/>
      <c r="CG317" s="104"/>
      <c r="CH317" s="104"/>
      <c r="CI317" s="104"/>
      <c r="CJ317" s="104"/>
      <c r="CK317" s="104"/>
    </row>
    <row r="318" spans="1:89" s="105" customFormat="1" ht="22.5">
      <c r="A318" s="101">
        <v>305</v>
      </c>
      <c r="B318" s="91" t="s">
        <v>141</v>
      </c>
      <c r="C318" s="91" t="s">
        <v>201</v>
      </c>
      <c r="D318" s="108">
        <v>2717</v>
      </c>
      <c r="E318" s="124"/>
      <c r="F318" s="124">
        <v>0.15</v>
      </c>
      <c r="G318" s="92">
        <f t="shared" si="11"/>
        <v>407.55</v>
      </c>
      <c r="H318" s="123">
        <v>0.5</v>
      </c>
      <c r="I318" s="113">
        <f>(D318*0.5)</f>
        <v>1358.5</v>
      </c>
      <c r="J318" s="103"/>
      <c r="K318" s="109" t="s">
        <v>19</v>
      </c>
      <c r="L318" s="109" t="s">
        <v>19</v>
      </c>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4"/>
      <c r="BX318" s="104"/>
      <c r="BY318" s="104"/>
      <c r="BZ318" s="104"/>
      <c r="CA318" s="104"/>
      <c r="CB318" s="104"/>
      <c r="CC318" s="104"/>
      <c r="CD318" s="104"/>
      <c r="CE318" s="104"/>
      <c r="CF318" s="104"/>
      <c r="CG318" s="104"/>
      <c r="CH318" s="104"/>
      <c r="CI318" s="104"/>
      <c r="CJ318" s="104"/>
      <c r="CK318" s="104"/>
    </row>
    <row r="319" spans="1:89" s="105" customFormat="1" ht="22.5">
      <c r="A319" s="101">
        <v>307</v>
      </c>
      <c r="B319" s="91" t="s">
        <v>67</v>
      </c>
      <c r="C319" s="91" t="s">
        <v>40</v>
      </c>
      <c r="D319" s="108">
        <v>4624</v>
      </c>
      <c r="E319" s="124"/>
      <c r="F319" s="124">
        <v>0.15</v>
      </c>
      <c r="G319" s="92">
        <f t="shared" si="11"/>
        <v>693.6</v>
      </c>
      <c r="H319" s="123">
        <v>0.5</v>
      </c>
      <c r="I319" s="113">
        <v>1612</v>
      </c>
      <c r="J319" s="103"/>
      <c r="K319" s="109" t="s">
        <v>19</v>
      </c>
      <c r="L319" s="109" t="s">
        <v>19</v>
      </c>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4"/>
      <c r="BX319" s="104"/>
      <c r="BY319" s="104"/>
      <c r="BZ319" s="104"/>
      <c r="CA319" s="104"/>
      <c r="CB319" s="104"/>
      <c r="CC319" s="104"/>
      <c r="CD319" s="104"/>
      <c r="CE319" s="104"/>
      <c r="CF319" s="104"/>
      <c r="CG319" s="104"/>
      <c r="CH319" s="104"/>
      <c r="CI319" s="104"/>
      <c r="CJ319" s="104"/>
      <c r="CK319" s="104"/>
    </row>
    <row r="320" spans="1:89" s="105" customFormat="1" ht="22.5">
      <c r="A320" s="101">
        <v>308</v>
      </c>
      <c r="B320" s="91" t="s">
        <v>142</v>
      </c>
      <c r="C320" s="91" t="s">
        <v>201</v>
      </c>
      <c r="D320" s="108">
        <v>2650</v>
      </c>
      <c r="E320" s="125"/>
      <c r="F320" s="124">
        <v>0.15</v>
      </c>
      <c r="G320" s="92">
        <f t="shared" si="11"/>
        <v>397.5</v>
      </c>
      <c r="H320" s="123">
        <v>0.5</v>
      </c>
      <c r="I320" s="113">
        <f aca="true" t="shared" si="12" ref="I320:I328">(D320*0.5)</f>
        <v>1325</v>
      </c>
      <c r="J320" s="103"/>
      <c r="K320" s="109" t="s">
        <v>19</v>
      </c>
      <c r="L320" s="109" t="s">
        <v>19</v>
      </c>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c r="BQ320" s="104"/>
      <c r="BR320" s="104"/>
      <c r="BS320" s="104"/>
      <c r="BT320" s="104"/>
      <c r="BU320" s="104"/>
      <c r="BV320" s="104"/>
      <c r="BW320" s="104"/>
      <c r="BX320" s="104"/>
      <c r="BY320" s="104"/>
      <c r="BZ320" s="104"/>
      <c r="CA320" s="104"/>
      <c r="CB320" s="104"/>
      <c r="CC320" s="104"/>
      <c r="CD320" s="104"/>
      <c r="CE320" s="104"/>
      <c r="CF320" s="104"/>
      <c r="CG320" s="104"/>
      <c r="CH320" s="104"/>
      <c r="CI320" s="104"/>
      <c r="CJ320" s="104"/>
      <c r="CK320" s="104"/>
    </row>
    <row r="321" spans="1:89" s="105" customFormat="1" ht="22.5">
      <c r="A321" s="101">
        <v>309</v>
      </c>
      <c r="B321" s="91" t="s">
        <v>86</v>
      </c>
      <c r="C321" s="91" t="s">
        <v>200</v>
      </c>
      <c r="D321" s="108">
        <v>3462</v>
      </c>
      <c r="E321" s="125"/>
      <c r="F321" s="125"/>
      <c r="G321" s="125"/>
      <c r="H321" s="123">
        <v>0.5</v>
      </c>
      <c r="I321" s="113">
        <f t="shared" si="12"/>
        <v>1731</v>
      </c>
      <c r="J321" s="103"/>
      <c r="K321" s="109" t="s">
        <v>19</v>
      </c>
      <c r="L321" s="109" t="s">
        <v>19</v>
      </c>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4"/>
      <c r="BR321" s="104"/>
      <c r="BS321" s="104"/>
      <c r="BT321" s="104"/>
      <c r="BU321" s="104"/>
      <c r="BV321" s="104"/>
      <c r="BW321" s="104"/>
      <c r="BX321" s="104"/>
      <c r="BY321" s="104"/>
      <c r="BZ321" s="104"/>
      <c r="CA321" s="104"/>
      <c r="CB321" s="104"/>
      <c r="CC321" s="104"/>
      <c r="CD321" s="104"/>
      <c r="CE321" s="104"/>
      <c r="CF321" s="104"/>
      <c r="CG321" s="104"/>
      <c r="CH321" s="104"/>
      <c r="CI321" s="104"/>
      <c r="CJ321" s="104"/>
      <c r="CK321" s="104"/>
    </row>
    <row r="322" spans="1:89" s="105" customFormat="1" ht="22.5">
      <c r="A322" s="101">
        <v>310</v>
      </c>
      <c r="B322" s="91" t="s">
        <v>120</v>
      </c>
      <c r="C322" s="91" t="s">
        <v>40</v>
      </c>
      <c r="D322" s="108">
        <v>4679</v>
      </c>
      <c r="E322" s="125"/>
      <c r="F322" s="124">
        <v>0.15</v>
      </c>
      <c r="G322" s="92">
        <f>SUM(D322*0.15)</f>
        <v>701.85</v>
      </c>
      <c r="H322" s="123">
        <v>0.5</v>
      </c>
      <c r="I322" s="113">
        <v>1489</v>
      </c>
      <c r="J322" s="103"/>
      <c r="K322" s="109" t="s">
        <v>19</v>
      </c>
      <c r="L322" s="109" t="s">
        <v>19</v>
      </c>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c r="BY322" s="104"/>
      <c r="BZ322" s="104"/>
      <c r="CA322" s="104"/>
      <c r="CB322" s="104"/>
      <c r="CC322" s="104"/>
      <c r="CD322" s="104"/>
      <c r="CE322" s="104"/>
      <c r="CF322" s="104"/>
      <c r="CG322" s="104"/>
      <c r="CH322" s="104"/>
      <c r="CI322" s="104"/>
      <c r="CJ322" s="104"/>
      <c r="CK322" s="104"/>
    </row>
    <row r="323" spans="1:89" s="105" customFormat="1" ht="12.75">
      <c r="A323" s="101">
        <v>311</v>
      </c>
      <c r="B323" s="91" t="s">
        <v>105</v>
      </c>
      <c r="C323" s="91" t="s">
        <v>307</v>
      </c>
      <c r="D323" s="108">
        <v>2102</v>
      </c>
      <c r="E323" s="125"/>
      <c r="F323" s="124">
        <v>0.15</v>
      </c>
      <c r="G323" s="92">
        <f>SUM(D323*0.15)</f>
        <v>315.3</v>
      </c>
      <c r="H323" s="123">
        <v>0.5</v>
      </c>
      <c r="I323" s="113">
        <f t="shared" si="12"/>
        <v>1051</v>
      </c>
      <c r="J323" s="103"/>
      <c r="K323" s="109" t="s">
        <v>19</v>
      </c>
      <c r="L323" s="109" t="s">
        <v>19</v>
      </c>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c r="BQ323" s="104"/>
      <c r="BR323" s="104"/>
      <c r="BS323" s="104"/>
      <c r="BT323" s="104"/>
      <c r="BU323" s="104"/>
      <c r="BV323" s="104"/>
      <c r="BW323" s="104"/>
      <c r="BX323" s="104"/>
      <c r="BY323" s="104"/>
      <c r="BZ323" s="104"/>
      <c r="CA323" s="104"/>
      <c r="CB323" s="104"/>
      <c r="CC323" s="104"/>
      <c r="CD323" s="104"/>
      <c r="CE323" s="104"/>
      <c r="CF323" s="104"/>
      <c r="CG323" s="104"/>
      <c r="CH323" s="104"/>
      <c r="CI323" s="104"/>
      <c r="CJ323" s="104"/>
      <c r="CK323" s="104"/>
    </row>
    <row r="324" spans="1:89" s="105" customFormat="1" ht="33.75">
      <c r="A324" s="101">
        <v>312</v>
      </c>
      <c r="B324" s="91" t="s">
        <v>92</v>
      </c>
      <c r="C324" s="91" t="s">
        <v>201</v>
      </c>
      <c r="D324" s="108">
        <v>2899</v>
      </c>
      <c r="E324" s="125"/>
      <c r="F324" s="124">
        <v>0.15</v>
      </c>
      <c r="G324" s="92">
        <f>SUM(D324*0.15)</f>
        <v>434.84999999999997</v>
      </c>
      <c r="H324" s="123">
        <v>0.5</v>
      </c>
      <c r="I324" s="113">
        <f t="shared" si="12"/>
        <v>1449.5</v>
      </c>
      <c r="J324" s="103"/>
      <c r="K324" s="109" t="s">
        <v>19</v>
      </c>
      <c r="L324" s="109" t="s">
        <v>19</v>
      </c>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c r="BQ324" s="104"/>
      <c r="BR324" s="104"/>
      <c r="BS324" s="104"/>
      <c r="BT324" s="104"/>
      <c r="BU324" s="104"/>
      <c r="BV324" s="104"/>
      <c r="BW324" s="104"/>
      <c r="BX324" s="104"/>
      <c r="BY324" s="104"/>
      <c r="BZ324" s="104"/>
      <c r="CA324" s="104"/>
      <c r="CB324" s="104"/>
      <c r="CC324" s="104"/>
      <c r="CD324" s="104"/>
      <c r="CE324" s="104"/>
      <c r="CF324" s="104"/>
      <c r="CG324" s="104"/>
      <c r="CH324" s="104"/>
      <c r="CI324" s="104"/>
      <c r="CJ324" s="104"/>
      <c r="CK324" s="104"/>
    </row>
    <row r="325" spans="1:89" s="105" customFormat="1" ht="22.5">
      <c r="A325" s="101">
        <v>313</v>
      </c>
      <c r="B325" s="91" t="s">
        <v>143</v>
      </c>
      <c r="C325" s="91" t="s">
        <v>201</v>
      </c>
      <c r="D325" s="108">
        <v>2463</v>
      </c>
      <c r="E325" s="125"/>
      <c r="F325" s="124">
        <v>0.15</v>
      </c>
      <c r="G325" s="92">
        <f>SUM(D325*0.15)</f>
        <v>369.45</v>
      </c>
      <c r="H325" s="123">
        <v>0.5</v>
      </c>
      <c r="I325" s="113">
        <f t="shared" si="12"/>
        <v>1231.5</v>
      </c>
      <c r="J325" s="103"/>
      <c r="K325" s="109" t="s">
        <v>19</v>
      </c>
      <c r="L325" s="109" t="s">
        <v>19</v>
      </c>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4"/>
      <c r="BR325" s="104"/>
      <c r="BS325" s="104"/>
      <c r="BT325" s="104"/>
      <c r="BU325" s="104"/>
      <c r="BV325" s="104"/>
      <c r="BW325" s="104"/>
      <c r="BX325" s="104"/>
      <c r="BY325" s="104"/>
      <c r="BZ325" s="104"/>
      <c r="CA325" s="104"/>
      <c r="CB325" s="104"/>
      <c r="CC325" s="104"/>
      <c r="CD325" s="104"/>
      <c r="CE325" s="104"/>
      <c r="CF325" s="104"/>
      <c r="CG325" s="104"/>
      <c r="CH325" s="104"/>
      <c r="CI325" s="104"/>
      <c r="CJ325" s="104"/>
      <c r="CK325" s="104"/>
    </row>
    <row r="326" spans="1:89" s="105" customFormat="1" ht="12.75">
      <c r="A326" s="101">
        <v>314</v>
      </c>
      <c r="B326" s="91" t="s">
        <v>144</v>
      </c>
      <c r="C326" s="91" t="s">
        <v>307</v>
      </c>
      <c r="D326" s="102">
        <v>2000</v>
      </c>
      <c r="E326" s="125"/>
      <c r="F326" s="125"/>
      <c r="G326" s="125"/>
      <c r="H326" s="123">
        <v>0.5</v>
      </c>
      <c r="I326" s="113">
        <f t="shared" si="12"/>
        <v>1000</v>
      </c>
      <c r="J326" s="103"/>
      <c r="K326" s="109" t="s">
        <v>19</v>
      </c>
      <c r="L326" s="109" t="s">
        <v>19</v>
      </c>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c r="BQ326" s="104"/>
      <c r="BR326" s="104"/>
      <c r="BS326" s="104"/>
      <c r="BT326" s="104"/>
      <c r="BU326" s="104"/>
      <c r="BV326" s="104"/>
      <c r="BW326" s="104"/>
      <c r="BX326" s="104"/>
      <c r="BY326" s="104"/>
      <c r="BZ326" s="104"/>
      <c r="CA326" s="104"/>
      <c r="CB326" s="104"/>
      <c r="CC326" s="104"/>
      <c r="CD326" s="104"/>
      <c r="CE326" s="104"/>
      <c r="CF326" s="104"/>
      <c r="CG326" s="104"/>
      <c r="CH326" s="104"/>
      <c r="CI326" s="104"/>
      <c r="CJ326" s="104"/>
      <c r="CK326" s="104"/>
    </row>
    <row r="327" spans="1:89" s="105" customFormat="1" ht="22.5">
      <c r="A327" s="101">
        <v>315</v>
      </c>
      <c r="B327" s="91" t="s">
        <v>145</v>
      </c>
      <c r="C327" s="91" t="s">
        <v>200</v>
      </c>
      <c r="D327" s="108">
        <v>5476</v>
      </c>
      <c r="E327" s="125"/>
      <c r="F327" s="125"/>
      <c r="G327" s="125"/>
      <c r="H327" s="123">
        <v>0.5</v>
      </c>
      <c r="I327" s="113">
        <v>1007</v>
      </c>
      <c r="J327" s="103"/>
      <c r="K327" s="109" t="s">
        <v>19</v>
      </c>
      <c r="L327" s="109" t="s">
        <v>19</v>
      </c>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c r="BQ327" s="104"/>
      <c r="BR327" s="104"/>
      <c r="BS327" s="104"/>
      <c r="BT327" s="104"/>
      <c r="BU327" s="104"/>
      <c r="BV327" s="104"/>
      <c r="BW327" s="104"/>
      <c r="BX327" s="104"/>
      <c r="BY327" s="104"/>
      <c r="BZ327" s="104"/>
      <c r="CA327" s="104"/>
      <c r="CB327" s="104"/>
      <c r="CC327" s="104"/>
      <c r="CD327" s="104"/>
      <c r="CE327" s="104"/>
      <c r="CF327" s="104"/>
      <c r="CG327" s="104"/>
      <c r="CH327" s="104"/>
      <c r="CI327" s="104"/>
      <c r="CJ327" s="104"/>
      <c r="CK327" s="104"/>
    </row>
    <row r="328" spans="1:89" s="105" customFormat="1" ht="12.75">
      <c r="A328" s="101">
        <v>318</v>
      </c>
      <c r="B328" s="91" t="s">
        <v>98</v>
      </c>
      <c r="C328" s="91" t="s">
        <v>307</v>
      </c>
      <c r="D328" s="108">
        <v>2030</v>
      </c>
      <c r="E328" s="125"/>
      <c r="F328" s="124">
        <v>0.15</v>
      </c>
      <c r="G328" s="92">
        <f>SUM(D328*0.15)</f>
        <v>304.5</v>
      </c>
      <c r="H328" s="123">
        <v>0.5</v>
      </c>
      <c r="I328" s="113">
        <f t="shared" si="12"/>
        <v>1015</v>
      </c>
      <c r="J328" s="103"/>
      <c r="K328" s="109" t="s">
        <v>19</v>
      </c>
      <c r="L328" s="109" t="s">
        <v>19</v>
      </c>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c r="BQ328" s="104"/>
      <c r="BR328" s="104"/>
      <c r="BS328" s="104"/>
      <c r="BT328" s="104"/>
      <c r="BU328" s="104"/>
      <c r="BV328" s="104"/>
      <c r="BW328" s="104"/>
      <c r="BX328" s="104"/>
      <c r="BY328" s="104"/>
      <c r="BZ328" s="104"/>
      <c r="CA328" s="104"/>
      <c r="CB328" s="104"/>
      <c r="CC328" s="104"/>
      <c r="CD328" s="104"/>
      <c r="CE328" s="104"/>
      <c r="CF328" s="104"/>
      <c r="CG328" s="104"/>
      <c r="CH328" s="104"/>
      <c r="CI328" s="104"/>
      <c r="CJ328" s="104"/>
      <c r="CK328" s="104"/>
    </row>
    <row r="329" spans="1:89" s="105" customFormat="1" ht="22.5">
      <c r="A329" s="101">
        <v>319</v>
      </c>
      <c r="B329" s="91" t="s">
        <v>147</v>
      </c>
      <c r="C329" s="91" t="s">
        <v>200</v>
      </c>
      <c r="D329" s="108">
        <v>1339</v>
      </c>
      <c r="E329" s="124"/>
      <c r="F329" s="124"/>
      <c r="G329" s="124"/>
      <c r="H329" s="123">
        <v>0.5</v>
      </c>
      <c r="I329" s="113">
        <f aca="true" t="shared" si="13" ref="I329:I334">(D329*0.5)</f>
        <v>669.5</v>
      </c>
      <c r="J329" s="103"/>
      <c r="K329" s="109" t="s">
        <v>19</v>
      </c>
      <c r="L329" s="109" t="s">
        <v>19</v>
      </c>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c r="BQ329" s="104"/>
      <c r="BR329" s="104"/>
      <c r="BS329" s="104"/>
      <c r="BT329" s="104"/>
      <c r="BU329" s="104"/>
      <c r="BV329" s="104"/>
      <c r="BW329" s="104"/>
      <c r="BX329" s="104"/>
      <c r="BY329" s="104"/>
      <c r="BZ329" s="104"/>
      <c r="CA329" s="104"/>
      <c r="CB329" s="104"/>
      <c r="CC329" s="104"/>
      <c r="CD329" s="104"/>
      <c r="CE329" s="104"/>
      <c r="CF329" s="104"/>
      <c r="CG329" s="104"/>
      <c r="CH329" s="104"/>
      <c r="CI329" s="104"/>
      <c r="CJ329" s="104"/>
      <c r="CK329" s="104"/>
    </row>
    <row r="330" spans="1:89" s="105" customFormat="1" ht="22.5">
      <c r="A330" s="101">
        <v>320</v>
      </c>
      <c r="B330" s="91" t="s">
        <v>956</v>
      </c>
      <c r="C330" s="91" t="s">
        <v>200</v>
      </c>
      <c r="D330" s="108">
        <v>4122</v>
      </c>
      <c r="E330" s="124"/>
      <c r="F330" s="124"/>
      <c r="G330" s="124"/>
      <c r="H330" s="123">
        <v>0.5</v>
      </c>
      <c r="I330" s="113">
        <f t="shared" si="13"/>
        <v>2061</v>
      </c>
      <c r="J330" s="103"/>
      <c r="K330" s="109" t="s">
        <v>19</v>
      </c>
      <c r="L330" s="109" t="s">
        <v>19</v>
      </c>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c r="BQ330" s="104"/>
      <c r="BR330" s="104"/>
      <c r="BS330" s="104"/>
      <c r="BT330" s="104"/>
      <c r="BU330" s="104"/>
      <c r="BV330" s="104"/>
      <c r="BW330" s="104"/>
      <c r="BX330" s="104"/>
      <c r="BY330" s="104"/>
      <c r="BZ330" s="104"/>
      <c r="CA330" s="104"/>
      <c r="CB330" s="104"/>
      <c r="CC330" s="104"/>
      <c r="CD330" s="104"/>
      <c r="CE330" s="104"/>
      <c r="CF330" s="104"/>
      <c r="CG330" s="104"/>
      <c r="CH330" s="104"/>
      <c r="CI330" s="104"/>
      <c r="CJ330" s="104"/>
      <c r="CK330" s="104"/>
    </row>
    <row r="331" spans="1:89" s="105" customFormat="1" ht="22.5">
      <c r="A331" s="101">
        <v>321</v>
      </c>
      <c r="B331" s="91" t="s">
        <v>34</v>
      </c>
      <c r="C331" s="91" t="s">
        <v>200</v>
      </c>
      <c r="D331" s="108">
        <v>4122</v>
      </c>
      <c r="E331" s="124"/>
      <c r="F331" s="124"/>
      <c r="G331" s="124"/>
      <c r="H331" s="123">
        <v>0.5</v>
      </c>
      <c r="I331" s="113">
        <f t="shared" si="13"/>
        <v>2061</v>
      </c>
      <c r="J331" s="103"/>
      <c r="K331" s="109" t="s">
        <v>19</v>
      </c>
      <c r="L331" s="109" t="s">
        <v>19</v>
      </c>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c r="BM331" s="104"/>
      <c r="BN331" s="104"/>
      <c r="BO331" s="104"/>
      <c r="BP331" s="104"/>
      <c r="BQ331" s="104"/>
      <c r="BR331" s="104"/>
      <c r="BS331" s="104"/>
      <c r="BT331" s="104"/>
      <c r="BU331" s="104"/>
      <c r="BV331" s="104"/>
      <c r="BW331" s="104"/>
      <c r="BX331" s="104"/>
      <c r="BY331" s="104"/>
      <c r="BZ331" s="104"/>
      <c r="CA331" s="104"/>
      <c r="CB331" s="104"/>
      <c r="CC331" s="104"/>
      <c r="CD331" s="104"/>
      <c r="CE331" s="104"/>
      <c r="CF331" s="104"/>
      <c r="CG331" s="104"/>
      <c r="CH331" s="104"/>
      <c r="CI331" s="104"/>
      <c r="CJ331" s="104"/>
      <c r="CK331" s="104"/>
    </row>
    <row r="332" spans="1:89" s="105" customFormat="1" ht="12.75">
      <c r="A332" s="101">
        <v>322</v>
      </c>
      <c r="B332" s="91" t="s">
        <v>52</v>
      </c>
      <c r="C332" s="91" t="s">
        <v>200</v>
      </c>
      <c r="D332" s="108">
        <v>3144</v>
      </c>
      <c r="E332" s="125"/>
      <c r="F332" s="125"/>
      <c r="G332" s="125"/>
      <c r="H332" s="123">
        <v>0.5</v>
      </c>
      <c r="I332" s="113">
        <f t="shared" si="13"/>
        <v>1572</v>
      </c>
      <c r="J332" s="103"/>
      <c r="K332" s="109" t="s">
        <v>19</v>
      </c>
      <c r="L332" s="109" t="s">
        <v>19</v>
      </c>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c r="BM332" s="104"/>
      <c r="BN332" s="104"/>
      <c r="BO332" s="104"/>
      <c r="BP332" s="104"/>
      <c r="BQ332" s="104"/>
      <c r="BR332" s="104"/>
      <c r="BS332" s="104"/>
      <c r="BT332" s="104"/>
      <c r="BU332" s="104"/>
      <c r="BV332" s="104"/>
      <c r="BW332" s="104"/>
      <c r="BX332" s="104"/>
      <c r="BY332" s="104"/>
      <c r="BZ332" s="104"/>
      <c r="CA332" s="104"/>
      <c r="CB332" s="104"/>
      <c r="CC332" s="104"/>
      <c r="CD332" s="104"/>
      <c r="CE332" s="104"/>
      <c r="CF332" s="104"/>
      <c r="CG332" s="104"/>
      <c r="CH332" s="104"/>
      <c r="CI332" s="104"/>
      <c r="CJ332" s="104"/>
      <c r="CK332" s="104"/>
    </row>
    <row r="333" spans="1:89" s="105" customFormat="1" ht="33.75">
      <c r="A333" s="101">
        <v>323</v>
      </c>
      <c r="B333" s="91" t="s">
        <v>148</v>
      </c>
      <c r="C333" s="91" t="s">
        <v>201</v>
      </c>
      <c r="D333" s="108">
        <v>2972</v>
      </c>
      <c r="E333" s="124"/>
      <c r="F333" s="124"/>
      <c r="G333" s="124"/>
      <c r="H333" s="123">
        <v>0.5</v>
      </c>
      <c r="I333" s="113">
        <f t="shared" si="13"/>
        <v>1486</v>
      </c>
      <c r="J333" s="103"/>
      <c r="K333" s="109" t="s">
        <v>19</v>
      </c>
      <c r="L333" s="109" t="s">
        <v>19</v>
      </c>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c r="BM333" s="104"/>
      <c r="BN333" s="104"/>
      <c r="BO333" s="104"/>
      <c r="BP333" s="104"/>
      <c r="BQ333" s="104"/>
      <c r="BR333" s="104"/>
      <c r="BS333" s="104"/>
      <c r="BT333" s="104"/>
      <c r="BU333" s="104"/>
      <c r="BV333" s="104"/>
      <c r="BW333" s="104"/>
      <c r="BX333" s="104"/>
      <c r="BY333" s="104"/>
      <c r="BZ333" s="104"/>
      <c r="CA333" s="104"/>
      <c r="CB333" s="104"/>
      <c r="CC333" s="104"/>
      <c r="CD333" s="104"/>
      <c r="CE333" s="104"/>
      <c r="CF333" s="104"/>
      <c r="CG333" s="104"/>
      <c r="CH333" s="104"/>
      <c r="CI333" s="104"/>
      <c r="CJ333" s="104"/>
      <c r="CK333" s="104"/>
    </row>
    <row r="334" spans="1:89" s="105" customFormat="1" ht="33.75">
      <c r="A334" s="101">
        <v>324</v>
      </c>
      <c r="B334" s="91" t="s">
        <v>68</v>
      </c>
      <c r="C334" s="91" t="s">
        <v>201</v>
      </c>
      <c r="D334" s="108">
        <v>2972</v>
      </c>
      <c r="E334" s="124"/>
      <c r="F334" s="124"/>
      <c r="G334" s="124"/>
      <c r="H334" s="123">
        <v>0.5</v>
      </c>
      <c r="I334" s="113">
        <f t="shared" si="13"/>
        <v>1486</v>
      </c>
      <c r="J334" s="103"/>
      <c r="K334" s="109" t="s">
        <v>19</v>
      </c>
      <c r="L334" s="109" t="s">
        <v>19</v>
      </c>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c r="BU334" s="104"/>
      <c r="BV334" s="104"/>
      <c r="BW334" s="104"/>
      <c r="BX334" s="104"/>
      <c r="BY334" s="104"/>
      <c r="BZ334" s="104"/>
      <c r="CA334" s="104"/>
      <c r="CB334" s="104"/>
      <c r="CC334" s="104"/>
      <c r="CD334" s="104"/>
      <c r="CE334" s="104"/>
      <c r="CF334" s="104"/>
      <c r="CG334" s="104"/>
      <c r="CH334" s="104"/>
      <c r="CI334" s="104"/>
      <c r="CJ334" s="104"/>
      <c r="CK334" s="104"/>
    </row>
    <row r="335" spans="1:89" s="105" customFormat="1" ht="12.75">
      <c r="A335" s="101">
        <v>325</v>
      </c>
      <c r="B335" s="91" t="s">
        <v>149</v>
      </c>
      <c r="C335" s="91" t="s">
        <v>200</v>
      </c>
      <c r="D335" s="108">
        <v>7628</v>
      </c>
      <c r="E335" s="125"/>
      <c r="F335" s="125"/>
      <c r="G335" s="125"/>
      <c r="H335" s="123">
        <v>0.5</v>
      </c>
      <c r="I335" s="113">
        <v>1275</v>
      </c>
      <c r="J335" s="103"/>
      <c r="K335" s="109" t="s">
        <v>19</v>
      </c>
      <c r="L335" s="109" t="s">
        <v>19</v>
      </c>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c r="BQ335" s="104"/>
      <c r="BR335" s="104"/>
      <c r="BS335" s="104"/>
      <c r="BT335" s="104"/>
      <c r="BU335" s="104"/>
      <c r="BV335" s="104"/>
      <c r="BW335" s="104"/>
      <c r="BX335" s="104"/>
      <c r="BY335" s="104"/>
      <c r="BZ335" s="104"/>
      <c r="CA335" s="104"/>
      <c r="CB335" s="104"/>
      <c r="CC335" s="104"/>
      <c r="CD335" s="104"/>
      <c r="CE335" s="104"/>
      <c r="CF335" s="104"/>
      <c r="CG335" s="104"/>
      <c r="CH335" s="104"/>
      <c r="CI335" s="104"/>
      <c r="CJ335" s="104"/>
      <c r="CK335" s="104"/>
    </row>
    <row r="336" spans="1:89" s="105" customFormat="1" ht="22.5">
      <c r="A336" s="101">
        <v>327</v>
      </c>
      <c r="B336" s="91" t="s">
        <v>118</v>
      </c>
      <c r="C336" s="91" t="s">
        <v>40</v>
      </c>
      <c r="D336" s="108">
        <v>4796</v>
      </c>
      <c r="E336" s="125">
        <v>0.25</v>
      </c>
      <c r="F336" s="124"/>
      <c r="G336" s="124"/>
      <c r="H336" s="123">
        <v>0.5</v>
      </c>
      <c r="I336" s="113">
        <v>1526</v>
      </c>
      <c r="J336" s="103"/>
      <c r="K336" s="109" t="s">
        <v>19</v>
      </c>
      <c r="L336" s="109" t="s">
        <v>19</v>
      </c>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c r="BY336" s="104"/>
      <c r="BZ336" s="104"/>
      <c r="CA336" s="104"/>
      <c r="CB336" s="104"/>
      <c r="CC336" s="104"/>
      <c r="CD336" s="104"/>
      <c r="CE336" s="104"/>
      <c r="CF336" s="104"/>
      <c r="CG336" s="104"/>
      <c r="CH336" s="104"/>
      <c r="CI336" s="104"/>
      <c r="CJ336" s="104"/>
      <c r="CK336" s="104"/>
    </row>
    <row r="337" spans="1:89" s="105" customFormat="1" ht="22.5">
      <c r="A337" s="101">
        <v>328</v>
      </c>
      <c r="B337" s="91" t="s">
        <v>91</v>
      </c>
      <c r="C337" s="91" t="s">
        <v>40</v>
      </c>
      <c r="D337" s="108">
        <v>4564</v>
      </c>
      <c r="E337" s="125">
        <v>0.25</v>
      </c>
      <c r="F337" s="124"/>
      <c r="G337" s="124"/>
      <c r="H337" s="123">
        <v>0.5</v>
      </c>
      <c r="I337" s="113">
        <v>1452</v>
      </c>
      <c r="J337" s="103"/>
      <c r="K337" s="109" t="s">
        <v>19</v>
      </c>
      <c r="L337" s="109" t="s">
        <v>19</v>
      </c>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c r="BZ337" s="104"/>
      <c r="CA337" s="104"/>
      <c r="CB337" s="104"/>
      <c r="CC337" s="104"/>
      <c r="CD337" s="104"/>
      <c r="CE337" s="104"/>
      <c r="CF337" s="104"/>
      <c r="CG337" s="104"/>
      <c r="CH337" s="104"/>
      <c r="CI337" s="104"/>
      <c r="CJ337" s="104"/>
      <c r="CK337" s="104"/>
    </row>
    <row r="338" spans="1:89" s="105" customFormat="1" ht="22.5">
      <c r="A338" s="101">
        <v>329</v>
      </c>
      <c r="B338" s="91" t="s">
        <v>87</v>
      </c>
      <c r="C338" s="91" t="s">
        <v>40</v>
      </c>
      <c r="D338" s="91">
        <v>4346</v>
      </c>
      <c r="E338" s="125">
        <v>0.25</v>
      </c>
      <c r="F338" s="124"/>
      <c r="G338" s="124"/>
      <c r="H338" s="123">
        <v>0.5</v>
      </c>
      <c r="I338" s="113">
        <v>1383</v>
      </c>
      <c r="J338" s="103"/>
      <c r="K338" s="109" t="s">
        <v>19</v>
      </c>
      <c r="L338" s="109" t="s">
        <v>19</v>
      </c>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c r="BQ338" s="104"/>
      <c r="BR338" s="104"/>
      <c r="BS338" s="104"/>
      <c r="BT338" s="104"/>
      <c r="BU338" s="104"/>
      <c r="BV338" s="104"/>
      <c r="BW338" s="104"/>
      <c r="BX338" s="104"/>
      <c r="BY338" s="104"/>
      <c r="BZ338" s="104"/>
      <c r="CA338" s="104"/>
      <c r="CB338" s="104"/>
      <c r="CC338" s="104"/>
      <c r="CD338" s="104"/>
      <c r="CE338" s="104"/>
      <c r="CF338" s="104"/>
      <c r="CG338" s="104"/>
      <c r="CH338" s="104"/>
      <c r="CI338" s="104"/>
      <c r="CJ338" s="104"/>
      <c r="CK338" s="104"/>
    </row>
    <row r="339" spans="1:89" s="105" customFormat="1" ht="22.5">
      <c r="A339" s="101">
        <v>330</v>
      </c>
      <c r="B339" s="91" t="s">
        <v>146</v>
      </c>
      <c r="C339" s="91" t="s">
        <v>40</v>
      </c>
      <c r="D339" s="91">
        <v>4139</v>
      </c>
      <c r="E339" s="125">
        <v>0.25</v>
      </c>
      <c r="F339" s="124"/>
      <c r="G339" s="124"/>
      <c r="H339" s="123">
        <v>0.5</v>
      </c>
      <c r="I339" s="113">
        <v>1317</v>
      </c>
      <c r="J339" s="103"/>
      <c r="K339" s="109" t="s">
        <v>19</v>
      </c>
      <c r="L339" s="109" t="s">
        <v>19</v>
      </c>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c r="BZ339" s="104"/>
      <c r="CA339" s="104"/>
      <c r="CB339" s="104"/>
      <c r="CC339" s="104"/>
      <c r="CD339" s="104"/>
      <c r="CE339" s="104"/>
      <c r="CF339" s="104"/>
      <c r="CG339" s="104"/>
      <c r="CH339" s="104"/>
      <c r="CI339" s="104"/>
      <c r="CJ339" s="104"/>
      <c r="CK339" s="104"/>
    </row>
    <row r="340" spans="1:89" s="105" customFormat="1" ht="12.75">
      <c r="A340" s="101">
        <v>331</v>
      </c>
      <c r="B340" s="91" t="s">
        <v>97</v>
      </c>
      <c r="C340" s="91" t="s">
        <v>307</v>
      </c>
      <c r="D340" s="108">
        <v>2080</v>
      </c>
      <c r="E340" s="125">
        <v>0.25</v>
      </c>
      <c r="F340" s="124"/>
      <c r="G340" s="124"/>
      <c r="H340" s="123">
        <v>0.5</v>
      </c>
      <c r="I340" s="113">
        <f aca="true" t="shared" si="14" ref="I340:I346">(D340*0.5)</f>
        <v>1040</v>
      </c>
      <c r="J340" s="103"/>
      <c r="K340" s="109" t="s">
        <v>19</v>
      </c>
      <c r="L340" s="109" t="s">
        <v>19</v>
      </c>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c r="BY340" s="104"/>
      <c r="BZ340" s="104"/>
      <c r="CA340" s="104"/>
      <c r="CB340" s="104"/>
      <c r="CC340" s="104"/>
      <c r="CD340" s="104"/>
      <c r="CE340" s="104"/>
      <c r="CF340" s="104"/>
      <c r="CG340" s="104"/>
      <c r="CH340" s="104"/>
      <c r="CI340" s="104"/>
      <c r="CJ340" s="104"/>
      <c r="CK340" s="104"/>
    </row>
    <row r="341" spans="1:89" s="105" customFormat="1" ht="12.75">
      <c r="A341" s="101">
        <v>332</v>
      </c>
      <c r="B341" s="91" t="s">
        <v>98</v>
      </c>
      <c r="C341" s="91" t="s">
        <v>307</v>
      </c>
      <c r="D341" s="108">
        <v>2030</v>
      </c>
      <c r="E341" s="125">
        <v>0.25</v>
      </c>
      <c r="F341" s="124"/>
      <c r="G341" s="124"/>
      <c r="H341" s="123">
        <v>0.5</v>
      </c>
      <c r="I341" s="113">
        <f t="shared" si="14"/>
        <v>1015</v>
      </c>
      <c r="J341" s="103"/>
      <c r="K341" s="109" t="s">
        <v>19</v>
      </c>
      <c r="L341" s="109" t="s">
        <v>19</v>
      </c>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c r="BZ341" s="104"/>
      <c r="CA341" s="104"/>
      <c r="CB341" s="104"/>
      <c r="CC341" s="104"/>
      <c r="CD341" s="104"/>
      <c r="CE341" s="104"/>
      <c r="CF341" s="104"/>
      <c r="CG341" s="104"/>
      <c r="CH341" s="104"/>
      <c r="CI341" s="104"/>
      <c r="CJ341" s="104"/>
      <c r="CK341" s="104"/>
    </row>
    <row r="342" spans="1:89" s="105" customFormat="1" ht="22.5">
      <c r="A342" s="101">
        <v>333</v>
      </c>
      <c r="B342" s="91" t="s">
        <v>31</v>
      </c>
      <c r="C342" s="91" t="s">
        <v>200</v>
      </c>
      <c r="D342" s="108">
        <v>3462</v>
      </c>
      <c r="E342" s="124"/>
      <c r="F342" s="124"/>
      <c r="G342" s="124"/>
      <c r="H342" s="123">
        <v>0.5</v>
      </c>
      <c r="I342" s="113">
        <f t="shared" si="14"/>
        <v>1731</v>
      </c>
      <c r="J342" s="103"/>
      <c r="K342" s="109" t="s">
        <v>19</v>
      </c>
      <c r="L342" s="109" t="s">
        <v>19</v>
      </c>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c r="BZ342" s="104"/>
      <c r="CA342" s="104"/>
      <c r="CB342" s="104"/>
      <c r="CC342" s="104"/>
      <c r="CD342" s="104"/>
      <c r="CE342" s="104"/>
      <c r="CF342" s="104"/>
      <c r="CG342" s="104"/>
      <c r="CH342" s="104"/>
      <c r="CI342" s="104"/>
      <c r="CJ342" s="104"/>
      <c r="CK342" s="104"/>
    </row>
    <row r="343" spans="1:89" s="105" customFormat="1" ht="22.5">
      <c r="A343" s="101">
        <v>334</v>
      </c>
      <c r="B343" s="91" t="s">
        <v>153</v>
      </c>
      <c r="C343" s="91" t="s">
        <v>200</v>
      </c>
      <c r="D343" s="108">
        <v>1819</v>
      </c>
      <c r="E343" s="124"/>
      <c r="F343" s="124"/>
      <c r="G343" s="124"/>
      <c r="H343" s="123">
        <v>0.5</v>
      </c>
      <c r="I343" s="113">
        <f t="shared" si="14"/>
        <v>909.5</v>
      </c>
      <c r="J343" s="103"/>
      <c r="K343" s="109" t="s">
        <v>19</v>
      </c>
      <c r="L343" s="109" t="s">
        <v>19</v>
      </c>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c r="BZ343" s="104"/>
      <c r="CA343" s="104"/>
      <c r="CB343" s="104"/>
      <c r="CC343" s="104"/>
      <c r="CD343" s="104"/>
      <c r="CE343" s="104"/>
      <c r="CF343" s="104"/>
      <c r="CG343" s="104"/>
      <c r="CH343" s="104"/>
      <c r="CI343" s="104"/>
      <c r="CJ343" s="104"/>
      <c r="CK343" s="104"/>
    </row>
    <row r="344" spans="1:89" s="105" customFormat="1" ht="33.75">
      <c r="A344" s="101">
        <v>335</v>
      </c>
      <c r="B344" s="91" t="s">
        <v>148</v>
      </c>
      <c r="C344" s="91" t="s">
        <v>201</v>
      </c>
      <c r="D344" s="108">
        <v>2972</v>
      </c>
      <c r="E344" s="124"/>
      <c r="F344" s="124"/>
      <c r="G344" s="124"/>
      <c r="H344" s="123">
        <v>0.5</v>
      </c>
      <c r="I344" s="113">
        <f t="shared" si="14"/>
        <v>1486</v>
      </c>
      <c r="J344" s="103"/>
      <c r="K344" s="109" t="s">
        <v>19</v>
      </c>
      <c r="L344" s="109" t="s">
        <v>19</v>
      </c>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c r="BZ344" s="104"/>
      <c r="CA344" s="104"/>
      <c r="CB344" s="104"/>
      <c r="CC344" s="104"/>
      <c r="CD344" s="104"/>
      <c r="CE344" s="104"/>
      <c r="CF344" s="104"/>
      <c r="CG344" s="104"/>
      <c r="CH344" s="104"/>
      <c r="CI344" s="104"/>
      <c r="CJ344" s="104"/>
      <c r="CK344" s="104"/>
    </row>
    <row r="345" spans="1:89" s="105" customFormat="1" ht="33.75">
      <c r="A345" s="101">
        <v>336</v>
      </c>
      <c r="B345" s="91" t="s">
        <v>154</v>
      </c>
      <c r="C345" s="91" t="s">
        <v>201</v>
      </c>
      <c r="D345" s="108">
        <v>2829</v>
      </c>
      <c r="E345" s="124"/>
      <c r="F345" s="124"/>
      <c r="G345" s="124"/>
      <c r="H345" s="123">
        <v>0.5</v>
      </c>
      <c r="I345" s="113">
        <f t="shared" si="14"/>
        <v>1414.5</v>
      </c>
      <c r="J345" s="103"/>
      <c r="K345" s="109" t="s">
        <v>19</v>
      </c>
      <c r="L345" s="109" t="s">
        <v>19</v>
      </c>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c r="BY345" s="104"/>
      <c r="BZ345" s="104"/>
      <c r="CA345" s="104"/>
      <c r="CB345" s="104"/>
      <c r="CC345" s="104"/>
      <c r="CD345" s="104"/>
      <c r="CE345" s="104"/>
      <c r="CF345" s="104"/>
      <c r="CG345" s="104"/>
      <c r="CH345" s="104"/>
      <c r="CI345" s="104"/>
      <c r="CJ345" s="104"/>
      <c r="CK345" s="104"/>
    </row>
    <row r="346" spans="1:89" s="105" customFormat="1" ht="22.5">
      <c r="A346" s="101">
        <v>337</v>
      </c>
      <c r="B346" s="91" t="s">
        <v>155</v>
      </c>
      <c r="C346" s="91" t="s">
        <v>201</v>
      </c>
      <c r="D346" s="108">
        <v>2717</v>
      </c>
      <c r="E346" s="124"/>
      <c r="F346" s="124"/>
      <c r="G346" s="124"/>
      <c r="H346" s="123">
        <v>0.5</v>
      </c>
      <c r="I346" s="113">
        <f t="shared" si="14"/>
        <v>1358.5</v>
      </c>
      <c r="J346" s="103"/>
      <c r="K346" s="109" t="s">
        <v>19</v>
      </c>
      <c r="L346" s="109" t="s">
        <v>19</v>
      </c>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c r="BZ346" s="104"/>
      <c r="CA346" s="104"/>
      <c r="CB346" s="104"/>
      <c r="CC346" s="104"/>
      <c r="CD346" s="104"/>
      <c r="CE346" s="104"/>
      <c r="CF346" s="104"/>
      <c r="CG346" s="104"/>
      <c r="CH346" s="104"/>
      <c r="CI346" s="104"/>
      <c r="CJ346" s="104"/>
      <c r="CK346" s="104"/>
    </row>
    <row r="347" spans="1:89" s="105" customFormat="1" ht="22.5">
      <c r="A347" s="101">
        <v>338</v>
      </c>
      <c r="B347" s="91" t="s">
        <v>156</v>
      </c>
      <c r="C347" s="91" t="s">
        <v>200</v>
      </c>
      <c r="D347" s="108">
        <v>15256</v>
      </c>
      <c r="E347" s="124"/>
      <c r="F347" s="124"/>
      <c r="G347" s="124"/>
      <c r="H347" s="123">
        <v>0.5</v>
      </c>
      <c r="I347" s="113">
        <v>1275</v>
      </c>
      <c r="J347" s="103"/>
      <c r="K347" s="109" t="s">
        <v>19</v>
      </c>
      <c r="L347" s="109" t="s">
        <v>19</v>
      </c>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c r="BY347" s="104"/>
      <c r="BZ347" s="104"/>
      <c r="CA347" s="104"/>
      <c r="CB347" s="104"/>
      <c r="CC347" s="104"/>
      <c r="CD347" s="104"/>
      <c r="CE347" s="104"/>
      <c r="CF347" s="104"/>
      <c r="CG347" s="104"/>
      <c r="CH347" s="104"/>
      <c r="CI347" s="104"/>
      <c r="CJ347" s="104"/>
      <c r="CK347" s="104"/>
    </row>
    <row r="348" spans="1:89" s="105" customFormat="1" ht="22.5">
      <c r="A348" s="101">
        <v>340</v>
      </c>
      <c r="B348" s="91" t="s">
        <v>120</v>
      </c>
      <c r="C348" s="91" t="s">
        <v>40</v>
      </c>
      <c r="D348" s="108">
        <v>4679</v>
      </c>
      <c r="E348" s="125">
        <v>0.25</v>
      </c>
      <c r="F348" s="125"/>
      <c r="G348" s="125"/>
      <c r="H348" s="123">
        <v>0.5</v>
      </c>
      <c r="I348" s="113">
        <v>1489</v>
      </c>
      <c r="J348" s="103"/>
      <c r="K348" s="109" t="s">
        <v>19</v>
      </c>
      <c r="L348" s="109" t="s">
        <v>19</v>
      </c>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c r="BZ348" s="104"/>
      <c r="CA348" s="104"/>
      <c r="CB348" s="104"/>
      <c r="CC348" s="104"/>
      <c r="CD348" s="104"/>
      <c r="CE348" s="104"/>
      <c r="CF348" s="104"/>
      <c r="CG348" s="104"/>
      <c r="CH348" s="104"/>
      <c r="CI348" s="104"/>
      <c r="CJ348" s="104"/>
      <c r="CK348" s="104"/>
    </row>
    <row r="349" spans="1:89" s="105" customFormat="1" ht="22.5">
      <c r="A349" s="101">
        <v>341</v>
      </c>
      <c r="B349" s="91" t="s">
        <v>157</v>
      </c>
      <c r="C349" s="91" t="s">
        <v>40</v>
      </c>
      <c r="D349" s="108">
        <v>3850</v>
      </c>
      <c r="E349" s="125">
        <v>0.25</v>
      </c>
      <c r="F349" s="124"/>
      <c r="G349" s="124"/>
      <c r="H349" s="123">
        <v>0.5</v>
      </c>
      <c r="I349" s="113">
        <v>1225</v>
      </c>
      <c r="J349" s="103"/>
      <c r="K349" s="109" t="s">
        <v>19</v>
      </c>
      <c r="L349" s="109" t="s">
        <v>19</v>
      </c>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c r="BZ349" s="104"/>
      <c r="CA349" s="104"/>
      <c r="CB349" s="104"/>
      <c r="CC349" s="104"/>
      <c r="CD349" s="104"/>
      <c r="CE349" s="104"/>
      <c r="CF349" s="104"/>
      <c r="CG349" s="104"/>
      <c r="CH349" s="104"/>
      <c r="CI349" s="104"/>
      <c r="CJ349" s="104"/>
      <c r="CK349" s="104"/>
    </row>
    <row r="350" spans="1:89" s="105" customFormat="1" ht="12.75">
      <c r="A350" s="101">
        <v>342</v>
      </c>
      <c r="B350" s="91" t="s">
        <v>957</v>
      </c>
      <c r="C350" s="91" t="s">
        <v>201</v>
      </c>
      <c r="D350" s="108">
        <v>2202</v>
      </c>
      <c r="E350" s="124"/>
      <c r="F350" s="124"/>
      <c r="G350" s="124"/>
      <c r="H350" s="123">
        <v>0.5</v>
      </c>
      <c r="I350" s="113">
        <f>(D350*0.5)</f>
        <v>1101</v>
      </c>
      <c r="J350" s="103"/>
      <c r="K350" s="109" t="s">
        <v>19</v>
      </c>
      <c r="L350" s="109" t="s">
        <v>19</v>
      </c>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c r="BZ350" s="104"/>
      <c r="CA350" s="104"/>
      <c r="CB350" s="104"/>
      <c r="CC350" s="104"/>
      <c r="CD350" s="104"/>
      <c r="CE350" s="104"/>
      <c r="CF350" s="104"/>
      <c r="CG350" s="104"/>
      <c r="CH350" s="104"/>
      <c r="CI350" s="104"/>
      <c r="CJ350" s="104"/>
      <c r="CK350" s="104"/>
    </row>
    <row r="351" spans="1:89" s="105" customFormat="1" ht="12.75">
      <c r="A351" s="101">
        <v>343</v>
      </c>
      <c r="B351" s="91" t="s">
        <v>152</v>
      </c>
      <c r="C351" s="91" t="s">
        <v>307</v>
      </c>
      <c r="D351" s="108">
        <v>1933</v>
      </c>
      <c r="E351" s="125">
        <v>0.25</v>
      </c>
      <c r="F351" s="124"/>
      <c r="G351" s="124"/>
      <c r="H351" s="123">
        <v>0.5</v>
      </c>
      <c r="I351" s="113">
        <f>(D351*0.5)</f>
        <v>966.5</v>
      </c>
      <c r="J351" s="103"/>
      <c r="K351" s="109" t="s">
        <v>19</v>
      </c>
      <c r="L351" s="109" t="s">
        <v>19</v>
      </c>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c r="BZ351" s="104"/>
      <c r="CA351" s="104"/>
      <c r="CB351" s="104"/>
      <c r="CC351" s="104"/>
      <c r="CD351" s="104"/>
      <c r="CE351" s="104"/>
      <c r="CF351" s="104"/>
      <c r="CG351" s="104"/>
      <c r="CH351" s="104"/>
      <c r="CI351" s="104"/>
      <c r="CJ351" s="104"/>
      <c r="CK351" s="104"/>
    </row>
    <row r="352" spans="1:89" s="105" customFormat="1" ht="22.5">
      <c r="A352" s="101">
        <v>344</v>
      </c>
      <c r="B352" s="91" t="s">
        <v>59</v>
      </c>
      <c r="C352" s="102" t="s">
        <v>200</v>
      </c>
      <c r="D352" s="108">
        <v>3297</v>
      </c>
      <c r="E352" s="124"/>
      <c r="F352" s="124"/>
      <c r="G352" s="124"/>
      <c r="H352" s="123">
        <v>0.5</v>
      </c>
      <c r="I352" s="113">
        <f aca="true" t="shared" si="15" ref="I352:I357">(D352*0.5)</f>
        <v>1648.5</v>
      </c>
      <c r="J352" s="103"/>
      <c r="K352" s="109" t="s">
        <v>19</v>
      </c>
      <c r="L352" s="109" t="s">
        <v>19</v>
      </c>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c r="BZ352" s="104"/>
      <c r="CA352" s="104"/>
      <c r="CB352" s="104"/>
      <c r="CC352" s="104"/>
      <c r="CD352" s="104"/>
      <c r="CE352" s="104"/>
      <c r="CF352" s="104"/>
      <c r="CG352" s="104"/>
      <c r="CH352" s="104"/>
      <c r="CI352" s="104"/>
      <c r="CJ352" s="104"/>
      <c r="CK352" s="104"/>
    </row>
    <row r="353" spans="1:89" s="105" customFormat="1" ht="22.5">
      <c r="A353" s="101">
        <v>345</v>
      </c>
      <c r="B353" s="91" t="s">
        <v>158</v>
      </c>
      <c r="C353" s="102" t="s">
        <v>200</v>
      </c>
      <c r="D353" s="108">
        <v>2125</v>
      </c>
      <c r="E353" s="125"/>
      <c r="F353" s="125"/>
      <c r="G353" s="125"/>
      <c r="H353" s="123">
        <v>0.5</v>
      </c>
      <c r="I353" s="113">
        <f t="shared" si="15"/>
        <v>1062.5</v>
      </c>
      <c r="J353" s="103"/>
      <c r="K353" s="109" t="s">
        <v>19</v>
      </c>
      <c r="L353" s="109" t="s">
        <v>19</v>
      </c>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c r="BZ353" s="104"/>
      <c r="CA353" s="104"/>
      <c r="CB353" s="104"/>
      <c r="CC353" s="104"/>
      <c r="CD353" s="104"/>
      <c r="CE353" s="104"/>
      <c r="CF353" s="104"/>
      <c r="CG353" s="104"/>
      <c r="CH353" s="104"/>
      <c r="CI353" s="104"/>
      <c r="CJ353" s="104"/>
      <c r="CK353" s="104"/>
    </row>
    <row r="354" spans="1:89" s="105" customFormat="1" ht="33.75">
      <c r="A354" s="101">
        <v>346</v>
      </c>
      <c r="B354" s="91" t="s">
        <v>148</v>
      </c>
      <c r="C354" s="102" t="s">
        <v>201</v>
      </c>
      <c r="D354" s="108">
        <v>2972</v>
      </c>
      <c r="E354" s="125"/>
      <c r="F354" s="125"/>
      <c r="G354" s="125"/>
      <c r="H354" s="123">
        <v>0.5</v>
      </c>
      <c r="I354" s="113">
        <f t="shared" si="15"/>
        <v>1486</v>
      </c>
      <c r="J354" s="103"/>
      <c r="K354" s="109" t="s">
        <v>19</v>
      </c>
      <c r="L354" s="109" t="s">
        <v>19</v>
      </c>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c r="BZ354" s="104"/>
      <c r="CA354" s="104"/>
      <c r="CB354" s="104"/>
      <c r="CC354" s="104"/>
      <c r="CD354" s="104"/>
      <c r="CE354" s="104"/>
      <c r="CF354" s="104"/>
      <c r="CG354" s="104"/>
      <c r="CH354" s="104"/>
      <c r="CI354" s="104"/>
      <c r="CJ354" s="104"/>
      <c r="CK354" s="104"/>
    </row>
    <row r="355" spans="1:89" s="105" customFormat="1" ht="22.5">
      <c r="A355" s="101">
        <v>347</v>
      </c>
      <c r="B355" s="91" t="s">
        <v>159</v>
      </c>
      <c r="C355" s="102" t="s">
        <v>201</v>
      </c>
      <c r="D355" s="108">
        <v>2585</v>
      </c>
      <c r="E355" s="125"/>
      <c r="F355" s="125"/>
      <c r="G355" s="125"/>
      <c r="H355" s="123">
        <v>0.5</v>
      </c>
      <c r="I355" s="113">
        <f t="shared" si="15"/>
        <v>1292.5</v>
      </c>
      <c r="J355" s="103"/>
      <c r="K355" s="109" t="s">
        <v>19</v>
      </c>
      <c r="L355" s="109" t="s">
        <v>19</v>
      </c>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c r="BZ355" s="104"/>
      <c r="CA355" s="104"/>
      <c r="CB355" s="104"/>
      <c r="CC355" s="104"/>
      <c r="CD355" s="104"/>
      <c r="CE355" s="104"/>
      <c r="CF355" s="104"/>
      <c r="CG355" s="104"/>
      <c r="CH355" s="104"/>
      <c r="CI355" s="104"/>
      <c r="CJ355" s="104"/>
      <c r="CK355" s="104"/>
    </row>
    <row r="356" spans="1:89" s="105" customFormat="1" ht="22.5">
      <c r="A356" s="101">
        <v>348</v>
      </c>
      <c r="B356" s="91" t="s">
        <v>160</v>
      </c>
      <c r="C356" s="102" t="s">
        <v>201</v>
      </c>
      <c r="D356" s="108">
        <v>2345</v>
      </c>
      <c r="E356" s="125"/>
      <c r="F356" s="125"/>
      <c r="G356" s="125"/>
      <c r="H356" s="123">
        <v>0.5</v>
      </c>
      <c r="I356" s="113">
        <f t="shared" si="15"/>
        <v>1172.5</v>
      </c>
      <c r="J356" s="103"/>
      <c r="K356" s="109" t="s">
        <v>19</v>
      </c>
      <c r="L356" s="109" t="s">
        <v>19</v>
      </c>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c r="BZ356" s="104"/>
      <c r="CA356" s="104"/>
      <c r="CB356" s="104"/>
      <c r="CC356" s="104"/>
      <c r="CD356" s="104"/>
      <c r="CE356" s="104"/>
      <c r="CF356" s="104"/>
      <c r="CG356" s="104"/>
      <c r="CH356" s="104"/>
      <c r="CI356" s="104"/>
      <c r="CJ356" s="104"/>
      <c r="CK356" s="104"/>
    </row>
    <row r="357" spans="1:89" s="105" customFormat="1" ht="22.5">
      <c r="A357" s="101">
        <v>349</v>
      </c>
      <c r="B357" s="91" t="s">
        <v>161</v>
      </c>
      <c r="C357" s="102" t="s">
        <v>201</v>
      </c>
      <c r="D357" s="108">
        <v>2182</v>
      </c>
      <c r="E357" s="125"/>
      <c r="F357" s="125"/>
      <c r="G357" s="125"/>
      <c r="H357" s="123">
        <v>0.5</v>
      </c>
      <c r="I357" s="113">
        <f t="shared" si="15"/>
        <v>1091</v>
      </c>
      <c r="J357" s="103"/>
      <c r="K357" s="109" t="s">
        <v>19</v>
      </c>
      <c r="L357" s="109" t="s">
        <v>19</v>
      </c>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c r="BY357" s="104"/>
      <c r="BZ357" s="104"/>
      <c r="CA357" s="104"/>
      <c r="CB357" s="104"/>
      <c r="CC357" s="104"/>
      <c r="CD357" s="104"/>
      <c r="CE357" s="104"/>
      <c r="CF357" s="104"/>
      <c r="CG357" s="104"/>
      <c r="CH357" s="104"/>
      <c r="CI357" s="104"/>
      <c r="CJ357" s="104"/>
      <c r="CK357" s="104"/>
    </row>
    <row r="358" spans="1:89" s="105" customFormat="1" ht="12.75">
      <c r="A358" s="101">
        <v>350</v>
      </c>
      <c r="B358" s="91" t="s">
        <v>136</v>
      </c>
      <c r="C358" s="91" t="s">
        <v>307</v>
      </c>
      <c r="D358" s="108">
        <v>2102</v>
      </c>
      <c r="E358" s="125"/>
      <c r="F358" s="125"/>
      <c r="G358" s="125"/>
      <c r="H358" s="125">
        <v>0.25</v>
      </c>
      <c r="I358" s="114">
        <f>(D358*0.25)</f>
        <v>525.5</v>
      </c>
      <c r="J358" s="103"/>
      <c r="K358" s="109" t="s">
        <v>19</v>
      </c>
      <c r="L358" s="109" t="s">
        <v>19</v>
      </c>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c r="BZ358" s="104"/>
      <c r="CA358" s="104"/>
      <c r="CB358" s="104"/>
      <c r="CC358" s="104"/>
      <c r="CD358" s="104"/>
      <c r="CE358" s="104"/>
      <c r="CF358" s="104"/>
      <c r="CG358" s="104"/>
      <c r="CH358" s="104"/>
      <c r="CI358" s="104"/>
      <c r="CJ358" s="104"/>
      <c r="CK358" s="104"/>
    </row>
    <row r="359" spans="1:89" s="103" customFormat="1" ht="12.75">
      <c r="A359" s="101">
        <v>351</v>
      </c>
      <c r="B359" s="91" t="s">
        <v>162</v>
      </c>
      <c r="C359" s="91" t="s">
        <v>307</v>
      </c>
      <c r="D359" s="108">
        <v>2000</v>
      </c>
      <c r="E359" s="124"/>
      <c r="F359" s="124"/>
      <c r="G359" s="124"/>
      <c r="H359" s="125">
        <v>0.25</v>
      </c>
      <c r="I359" s="114">
        <f>(D359*0.25)</f>
        <v>500</v>
      </c>
      <c r="K359" s="109" t="s">
        <v>19</v>
      </c>
      <c r="L359" s="109" t="s">
        <v>19</v>
      </c>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c r="BZ359" s="104"/>
      <c r="CA359" s="104"/>
      <c r="CB359" s="104"/>
      <c r="CC359" s="104"/>
      <c r="CD359" s="104"/>
      <c r="CE359" s="104"/>
      <c r="CF359" s="104"/>
      <c r="CG359" s="104"/>
      <c r="CH359" s="104"/>
      <c r="CI359" s="104"/>
      <c r="CJ359" s="104"/>
      <c r="CK359" s="104"/>
    </row>
    <row r="360" spans="1:89" s="103" customFormat="1" ht="12.75">
      <c r="A360" s="101">
        <v>352</v>
      </c>
      <c r="B360" s="91" t="s">
        <v>114</v>
      </c>
      <c r="C360" s="91" t="s">
        <v>307</v>
      </c>
      <c r="D360" s="108">
        <v>2050</v>
      </c>
      <c r="E360" s="125">
        <v>0.25</v>
      </c>
      <c r="F360" s="124"/>
      <c r="G360" s="124"/>
      <c r="H360" s="123">
        <v>0.5</v>
      </c>
      <c r="I360" s="113">
        <f>(D360*0.5)</f>
        <v>1025</v>
      </c>
      <c r="K360" s="109" t="s">
        <v>19</v>
      </c>
      <c r="L360" s="109" t="s">
        <v>19</v>
      </c>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c r="BM360" s="104"/>
      <c r="BN360" s="104"/>
      <c r="BO360" s="104"/>
      <c r="BP360" s="104"/>
      <c r="BQ360" s="104"/>
      <c r="BR360" s="104"/>
      <c r="BS360" s="104"/>
      <c r="BT360" s="104"/>
      <c r="BU360" s="104"/>
      <c r="BV360" s="104"/>
      <c r="BW360" s="104"/>
      <c r="BX360" s="104"/>
      <c r="BY360" s="104"/>
      <c r="BZ360" s="104"/>
      <c r="CA360" s="104"/>
      <c r="CB360" s="104"/>
      <c r="CC360" s="104"/>
      <c r="CD360" s="104"/>
      <c r="CE360" s="104"/>
      <c r="CF360" s="104"/>
      <c r="CG360" s="104"/>
      <c r="CH360" s="104"/>
      <c r="CI360" s="104"/>
      <c r="CJ360" s="104"/>
      <c r="CK360" s="104"/>
    </row>
    <row r="361" spans="1:89" s="103" customFormat="1" ht="12.75">
      <c r="A361" s="101">
        <v>353</v>
      </c>
      <c r="B361" s="91" t="s">
        <v>113</v>
      </c>
      <c r="C361" s="91" t="s">
        <v>307</v>
      </c>
      <c r="D361" s="108">
        <v>2000</v>
      </c>
      <c r="E361" s="125">
        <v>0.25</v>
      </c>
      <c r="F361" s="124"/>
      <c r="G361" s="124"/>
      <c r="H361" s="123">
        <v>0.5</v>
      </c>
      <c r="I361" s="113">
        <f>(D361*0.5)</f>
        <v>1000</v>
      </c>
      <c r="K361" s="109" t="s">
        <v>19</v>
      </c>
      <c r="L361" s="109" t="s">
        <v>19</v>
      </c>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c r="BM361" s="104"/>
      <c r="BN361" s="104"/>
      <c r="BO361" s="104"/>
      <c r="BP361" s="104"/>
      <c r="BQ361" s="104"/>
      <c r="BR361" s="104"/>
      <c r="BS361" s="104"/>
      <c r="BT361" s="104"/>
      <c r="BU361" s="104"/>
      <c r="BV361" s="104"/>
      <c r="BW361" s="104"/>
      <c r="BX361" s="104"/>
      <c r="BY361" s="104"/>
      <c r="BZ361" s="104"/>
      <c r="CA361" s="104"/>
      <c r="CB361" s="104"/>
      <c r="CC361" s="104"/>
      <c r="CD361" s="104"/>
      <c r="CE361" s="104"/>
      <c r="CF361" s="104"/>
      <c r="CG361" s="104"/>
      <c r="CH361" s="104"/>
      <c r="CI361" s="104"/>
      <c r="CJ361" s="104"/>
      <c r="CK361" s="104"/>
    </row>
    <row r="362" spans="1:89" s="103" customFormat="1" ht="12.75">
      <c r="A362" s="101">
        <v>354</v>
      </c>
      <c r="B362" s="91" t="s">
        <v>106</v>
      </c>
      <c r="C362" s="91" t="s">
        <v>307</v>
      </c>
      <c r="D362" s="108">
        <v>1905</v>
      </c>
      <c r="E362" s="125">
        <v>0.25</v>
      </c>
      <c r="F362" s="124"/>
      <c r="G362" s="124"/>
      <c r="H362" s="123">
        <v>0.5</v>
      </c>
      <c r="I362" s="113">
        <f>(D362*0.5)</f>
        <v>952.5</v>
      </c>
      <c r="K362" s="109" t="s">
        <v>19</v>
      </c>
      <c r="L362" s="109" t="s">
        <v>19</v>
      </c>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c r="BQ362" s="104"/>
      <c r="BR362" s="104"/>
      <c r="BS362" s="104"/>
      <c r="BT362" s="104"/>
      <c r="BU362" s="104"/>
      <c r="BV362" s="104"/>
      <c r="BW362" s="104"/>
      <c r="BX362" s="104"/>
      <c r="BY362" s="104"/>
      <c r="BZ362" s="104"/>
      <c r="CA362" s="104"/>
      <c r="CB362" s="104"/>
      <c r="CC362" s="104"/>
      <c r="CD362" s="104"/>
      <c r="CE362" s="104"/>
      <c r="CF362" s="104"/>
      <c r="CG362" s="104"/>
      <c r="CH362" s="104"/>
      <c r="CI362" s="104"/>
      <c r="CJ362" s="104"/>
      <c r="CK362" s="104"/>
    </row>
    <row r="363" spans="1:89" s="103" customFormat="1" ht="22.5">
      <c r="A363" s="101">
        <v>355</v>
      </c>
      <c r="B363" s="91" t="s">
        <v>163</v>
      </c>
      <c r="C363" s="91" t="s">
        <v>200</v>
      </c>
      <c r="D363" s="108">
        <v>3907</v>
      </c>
      <c r="E363" s="124"/>
      <c r="F363" s="124"/>
      <c r="G363" s="124"/>
      <c r="H363" s="123">
        <v>0.5</v>
      </c>
      <c r="I363" s="113">
        <v>922</v>
      </c>
      <c r="K363" s="109" t="s">
        <v>19</v>
      </c>
      <c r="L363" s="109" t="s">
        <v>19</v>
      </c>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c r="BM363" s="104"/>
      <c r="BN363" s="104"/>
      <c r="BO363" s="104"/>
      <c r="BP363" s="104"/>
      <c r="BQ363" s="104"/>
      <c r="BR363" s="104"/>
      <c r="BS363" s="104"/>
      <c r="BT363" s="104"/>
      <c r="BU363" s="104"/>
      <c r="BV363" s="104"/>
      <c r="BW363" s="104"/>
      <c r="BX363" s="104"/>
      <c r="BY363" s="104"/>
      <c r="BZ363" s="104"/>
      <c r="CA363" s="104"/>
      <c r="CB363" s="104"/>
      <c r="CC363" s="104"/>
      <c r="CD363" s="104"/>
      <c r="CE363" s="104"/>
      <c r="CF363" s="104"/>
      <c r="CG363" s="104"/>
      <c r="CH363" s="104"/>
      <c r="CI363" s="104"/>
      <c r="CJ363" s="104"/>
      <c r="CK363" s="104"/>
    </row>
    <row r="364" spans="1:89" s="103" customFormat="1" ht="22.5">
      <c r="A364" s="101">
        <v>357</v>
      </c>
      <c r="B364" s="91" t="s">
        <v>164</v>
      </c>
      <c r="C364" s="91" t="s">
        <v>200</v>
      </c>
      <c r="D364" s="108">
        <v>6042</v>
      </c>
      <c r="E364" s="124"/>
      <c r="F364" s="124"/>
      <c r="G364" s="124"/>
      <c r="H364" s="123">
        <v>0.5</v>
      </c>
      <c r="I364" s="113">
        <v>1723</v>
      </c>
      <c r="K364" s="109" t="s">
        <v>19</v>
      </c>
      <c r="L364" s="109" t="s">
        <v>19</v>
      </c>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c r="BQ364" s="104"/>
      <c r="BR364" s="104"/>
      <c r="BS364" s="104"/>
      <c r="BT364" s="104"/>
      <c r="BU364" s="104"/>
      <c r="BV364" s="104"/>
      <c r="BW364" s="104"/>
      <c r="BX364" s="104"/>
      <c r="BY364" s="104"/>
      <c r="BZ364" s="104"/>
      <c r="CA364" s="104"/>
      <c r="CB364" s="104"/>
      <c r="CC364" s="104"/>
      <c r="CD364" s="104"/>
      <c r="CE364" s="104"/>
      <c r="CF364" s="104"/>
      <c r="CG364" s="104"/>
      <c r="CH364" s="104"/>
      <c r="CI364" s="104"/>
      <c r="CJ364" s="104"/>
      <c r="CK364" s="104"/>
    </row>
    <row r="365" spans="1:89" s="103" customFormat="1" ht="22.5">
      <c r="A365" s="101">
        <v>358</v>
      </c>
      <c r="B365" s="91" t="s">
        <v>66</v>
      </c>
      <c r="C365" s="91" t="s">
        <v>200</v>
      </c>
      <c r="D365" s="108">
        <v>5016</v>
      </c>
      <c r="E365" s="124"/>
      <c r="F365" s="124">
        <v>0.15</v>
      </c>
      <c r="G365" s="92">
        <f>SUM(D365*0.15)</f>
        <v>752.4</v>
      </c>
      <c r="H365" s="123">
        <v>0.5</v>
      </c>
      <c r="I365" s="113">
        <v>1827</v>
      </c>
      <c r="K365" s="109" t="s">
        <v>19</v>
      </c>
      <c r="L365" s="109" t="s">
        <v>19</v>
      </c>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c r="BM365" s="104"/>
      <c r="BN365" s="104"/>
      <c r="BO365" s="104"/>
      <c r="BP365" s="104"/>
      <c r="BQ365" s="104"/>
      <c r="BR365" s="104"/>
      <c r="BS365" s="104"/>
      <c r="BT365" s="104"/>
      <c r="BU365" s="104"/>
      <c r="BV365" s="104"/>
      <c r="BW365" s="104"/>
      <c r="BX365" s="104"/>
      <c r="BY365" s="104"/>
      <c r="BZ365" s="104"/>
      <c r="CA365" s="104"/>
      <c r="CB365" s="104"/>
      <c r="CC365" s="104"/>
      <c r="CD365" s="104"/>
      <c r="CE365" s="104"/>
      <c r="CF365" s="104"/>
      <c r="CG365" s="104"/>
      <c r="CH365" s="104"/>
      <c r="CI365" s="104"/>
      <c r="CJ365" s="104"/>
      <c r="CK365" s="104"/>
    </row>
    <row r="366" spans="1:89" s="103" customFormat="1" ht="22.5">
      <c r="A366" s="101">
        <v>361</v>
      </c>
      <c r="B366" s="91" t="s">
        <v>166</v>
      </c>
      <c r="C366" s="91" t="s">
        <v>40</v>
      </c>
      <c r="D366" s="102">
        <v>3850</v>
      </c>
      <c r="E366" s="125">
        <v>0.25</v>
      </c>
      <c r="F366" s="124"/>
      <c r="G366" s="124"/>
      <c r="H366" s="123">
        <v>0.5</v>
      </c>
      <c r="I366" s="113">
        <v>1048</v>
      </c>
      <c r="K366" s="109" t="s">
        <v>19</v>
      </c>
      <c r="L366" s="109" t="s">
        <v>19</v>
      </c>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c r="BQ366" s="104"/>
      <c r="BR366" s="104"/>
      <c r="BS366" s="104"/>
      <c r="BT366" s="104"/>
      <c r="BU366" s="104"/>
      <c r="BV366" s="104"/>
      <c r="BW366" s="104"/>
      <c r="BX366" s="104"/>
      <c r="BY366" s="104"/>
      <c r="BZ366" s="104"/>
      <c r="CA366" s="104"/>
      <c r="CB366" s="104"/>
      <c r="CC366" s="104"/>
      <c r="CD366" s="104"/>
      <c r="CE366" s="104"/>
      <c r="CF366" s="104"/>
      <c r="CG366" s="104"/>
      <c r="CH366" s="104"/>
      <c r="CI366" s="104"/>
      <c r="CJ366" s="104"/>
      <c r="CK366" s="104"/>
    </row>
    <row r="367" spans="1:89" s="103" customFormat="1" ht="22.5">
      <c r="A367" s="101">
        <v>362</v>
      </c>
      <c r="B367" s="91" t="s">
        <v>128</v>
      </c>
      <c r="C367" s="91" t="s">
        <v>200</v>
      </c>
      <c r="D367" s="108">
        <v>3925</v>
      </c>
      <c r="E367" s="124"/>
      <c r="F367" s="124"/>
      <c r="G367" s="124"/>
      <c r="H367" s="123">
        <v>0.5</v>
      </c>
      <c r="I367" s="113">
        <f aca="true" t="shared" si="16" ref="I367:I383">(D367*0.5)</f>
        <v>1962.5</v>
      </c>
      <c r="K367" s="109" t="s">
        <v>19</v>
      </c>
      <c r="L367" s="109" t="s">
        <v>19</v>
      </c>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c r="BM367" s="104"/>
      <c r="BN367" s="104"/>
      <c r="BO367" s="104"/>
      <c r="BP367" s="104"/>
      <c r="BQ367" s="104"/>
      <c r="BR367" s="104"/>
      <c r="BS367" s="104"/>
      <c r="BT367" s="104"/>
      <c r="BU367" s="104"/>
      <c r="BV367" s="104"/>
      <c r="BW367" s="104"/>
      <c r="BX367" s="104"/>
      <c r="BY367" s="104"/>
      <c r="BZ367" s="104"/>
      <c r="CA367" s="104"/>
      <c r="CB367" s="104"/>
      <c r="CC367" s="104"/>
      <c r="CD367" s="104"/>
      <c r="CE367" s="104"/>
      <c r="CF367" s="104"/>
      <c r="CG367" s="104"/>
      <c r="CH367" s="104"/>
      <c r="CI367" s="104"/>
      <c r="CJ367" s="104"/>
      <c r="CK367" s="104"/>
    </row>
    <row r="368" spans="1:89" s="103" customFormat="1" ht="22.5">
      <c r="A368" s="101">
        <v>363</v>
      </c>
      <c r="B368" s="91" t="s">
        <v>176</v>
      </c>
      <c r="C368" s="91" t="s">
        <v>200</v>
      </c>
      <c r="D368" s="108">
        <v>3333</v>
      </c>
      <c r="E368" s="124"/>
      <c r="F368" s="124"/>
      <c r="G368" s="124"/>
      <c r="H368" s="123">
        <v>0.5</v>
      </c>
      <c r="I368" s="113">
        <f t="shared" si="16"/>
        <v>1666.5</v>
      </c>
      <c r="K368" s="109" t="s">
        <v>19</v>
      </c>
      <c r="L368" s="109" t="s">
        <v>19</v>
      </c>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c r="BM368" s="104"/>
      <c r="BN368" s="104"/>
      <c r="BO368" s="104"/>
      <c r="BP368" s="104"/>
      <c r="BQ368" s="104"/>
      <c r="BR368" s="104"/>
      <c r="BS368" s="104"/>
      <c r="BT368" s="104"/>
      <c r="BU368" s="104"/>
      <c r="BV368" s="104"/>
      <c r="BW368" s="104"/>
      <c r="BX368" s="104"/>
      <c r="BY368" s="104"/>
      <c r="BZ368" s="104"/>
      <c r="CA368" s="104"/>
      <c r="CB368" s="104"/>
      <c r="CC368" s="104"/>
      <c r="CD368" s="104"/>
      <c r="CE368" s="104"/>
      <c r="CF368" s="104"/>
      <c r="CG368" s="104"/>
      <c r="CH368" s="104"/>
      <c r="CI368" s="104"/>
      <c r="CJ368" s="104"/>
      <c r="CK368" s="104"/>
    </row>
    <row r="369" spans="1:89" s="103" customFormat="1" ht="22.5">
      <c r="A369" s="101">
        <v>364</v>
      </c>
      <c r="B369" s="91" t="s">
        <v>133</v>
      </c>
      <c r="C369" s="91" t="s">
        <v>200</v>
      </c>
      <c r="D369" s="108">
        <v>2677</v>
      </c>
      <c r="E369" s="124"/>
      <c r="F369" s="124"/>
      <c r="G369" s="124"/>
      <c r="H369" s="123">
        <v>0.5</v>
      </c>
      <c r="I369" s="113">
        <f t="shared" si="16"/>
        <v>1338.5</v>
      </c>
      <c r="K369" s="109" t="s">
        <v>19</v>
      </c>
      <c r="L369" s="109" t="s">
        <v>19</v>
      </c>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c r="BQ369" s="104"/>
      <c r="BR369" s="104"/>
      <c r="BS369" s="104"/>
      <c r="BT369" s="104"/>
      <c r="BU369" s="104"/>
      <c r="BV369" s="104"/>
      <c r="BW369" s="104"/>
      <c r="BX369" s="104"/>
      <c r="BY369" s="104"/>
      <c r="BZ369" s="104"/>
      <c r="CA369" s="104"/>
      <c r="CB369" s="104"/>
      <c r="CC369" s="104"/>
      <c r="CD369" s="104"/>
      <c r="CE369" s="104"/>
      <c r="CF369" s="104"/>
      <c r="CG369" s="104"/>
      <c r="CH369" s="104"/>
      <c r="CI369" s="104"/>
      <c r="CJ369" s="104"/>
      <c r="CK369" s="104"/>
    </row>
    <row r="370" spans="1:89" s="103" customFormat="1" ht="22.5">
      <c r="A370" s="101">
        <v>365</v>
      </c>
      <c r="B370" s="91" t="s">
        <v>86</v>
      </c>
      <c r="C370" s="91" t="s">
        <v>200</v>
      </c>
      <c r="D370" s="108">
        <v>3462</v>
      </c>
      <c r="E370" s="124"/>
      <c r="F370" s="124"/>
      <c r="G370" s="124"/>
      <c r="H370" s="123">
        <v>0.5</v>
      </c>
      <c r="I370" s="113">
        <f t="shared" si="16"/>
        <v>1731</v>
      </c>
      <c r="K370" s="109" t="s">
        <v>19</v>
      </c>
      <c r="L370" s="109" t="s">
        <v>19</v>
      </c>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c r="BQ370" s="104"/>
      <c r="BR370" s="104"/>
      <c r="BS370" s="104"/>
      <c r="BT370" s="104"/>
      <c r="BU370" s="104"/>
      <c r="BV370" s="104"/>
      <c r="BW370" s="104"/>
      <c r="BX370" s="104"/>
      <c r="BY370" s="104"/>
      <c r="BZ370" s="104"/>
      <c r="CA370" s="104"/>
      <c r="CB370" s="104"/>
      <c r="CC370" s="104"/>
      <c r="CD370" s="104"/>
      <c r="CE370" s="104"/>
      <c r="CF370" s="104"/>
      <c r="CG370" s="104"/>
      <c r="CH370" s="104"/>
      <c r="CI370" s="104"/>
      <c r="CJ370" s="104"/>
      <c r="CK370" s="104"/>
    </row>
    <row r="371" spans="1:89" s="103" customFormat="1" ht="22.5">
      <c r="A371" s="101">
        <v>366</v>
      </c>
      <c r="B371" s="91" t="s">
        <v>112</v>
      </c>
      <c r="C371" s="91" t="s">
        <v>200</v>
      </c>
      <c r="D371" s="108">
        <v>3548</v>
      </c>
      <c r="E371" s="125"/>
      <c r="F371" s="125"/>
      <c r="G371" s="125"/>
      <c r="H371" s="123">
        <v>0.5</v>
      </c>
      <c r="I371" s="113">
        <f t="shared" si="16"/>
        <v>1774</v>
      </c>
      <c r="K371" s="109" t="s">
        <v>19</v>
      </c>
      <c r="L371" s="109" t="s">
        <v>19</v>
      </c>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c r="BQ371" s="104"/>
      <c r="BR371" s="104"/>
      <c r="BS371" s="104"/>
      <c r="BT371" s="104"/>
      <c r="BU371" s="104"/>
      <c r="BV371" s="104"/>
      <c r="BW371" s="104"/>
      <c r="BX371" s="104"/>
      <c r="BY371" s="104"/>
      <c r="BZ371" s="104"/>
      <c r="CA371" s="104"/>
      <c r="CB371" s="104"/>
      <c r="CC371" s="104"/>
      <c r="CD371" s="104"/>
      <c r="CE371" s="104"/>
      <c r="CF371" s="104"/>
      <c r="CG371" s="104"/>
      <c r="CH371" s="104"/>
      <c r="CI371" s="104"/>
      <c r="CJ371" s="104"/>
      <c r="CK371" s="104"/>
    </row>
    <row r="372" spans="1:89" s="103" customFormat="1" ht="22.5">
      <c r="A372" s="101">
        <v>367</v>
      </c>
      <c r="B372" s="91" t="s">
        <v>177</v>
      </c>
      <c r="C372" s="91" t="s">
        <v>200</v>
      </c>
      <c r="D372" s="108">
        <v>3252</v>
      </c>
      <c r="E372" s="125"/>
      <c r="F372" s="125"/>
      <c r="G372" s="125"/>
      <c r="H372" s="123">
        <v>0.5</v>
      </c>
      <c r="I372" s="113">
        <f t="shared" si="16"/>
        <v>1626</v>
      </c>
      <c r="K372" s="109" t="s">
        <v>19</v>
      </c>
      <c r="L372" s="109" t="s">
        <v>19</v>
      </c>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c r="BM372" s="104"/>
      <c r="BN372" s="104"/>
      <c r="BO372" s="104"/>
      <c r="BP372" s="104"/>
      <c r="BQ372" s="104"/>
      <c r="BR372" s="104"/>
      <c r="BS372" s="104"/>
      <c r="BT372" s="104"/>
      <c r="BU372" s="104"/>
      <c r="BV372" s="104"/>
      <c r="BW372" s="104"/>
      <c r="BX372" s="104"/>
      <c r="BY372" s="104"/>
      <c r="BZ372" s="104"/>
      <c r="CA372" s="104"/>
      <c r="CB372" s="104"/>
      <c r="CC372" s="104"/>
      <c r="CD372" s="104"/>
      <c r="CE372" s="104"/>
      <c r="CF372" s="104"/>
      <c r="CG372" s="104"/>
      <c r="CH372" s="104"/>
      <c r="CI372" s="104"/>
      <c r="CJ372" s="104"/>
      <c r="CK372" s="104"/>
    </row>
    <row r="373" spans="1:89" s="103" customFormat="1" ht="22.5">
      <c r="A373" s="101">
        <v>368</v>
      </c>
      <c r="B373" s="91" t="s">
        <v>178</v>
      </c>
      <c r="C373" s="91" t="s">
        <v>200</v>
      </c>
      <c r="D373" s="108">
        <v>3654</v>
      </c>
      <c r="E373" s="125"/>
      <c r="F373" s="125"/>
      <c r="G373" s="125"/>
      <c r="H373" s="123">
        <v>0.5</v>
      </c>
      <c r="I373" s="113">
        <f t="shared" si="16"/>
        <v>1827</v>
      </c>
      <c r="K373" s="109" t="s">
        <v>19</v>
      </c>
      <c r="L373" s="109" t="s">
        <v>19</v>
      </c>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c r="BM373" s="104"/>
      <c r="BN373" s="104"/>
      <c r="BO373" s="104"/>
      <c r="BP373" s="104"/>
      <c r="BQ373" s="104"/>
      <c r="BR373" s="104"/>
      <c r="BS373" s="104"/>
      <c r="BT373" s="104"/>
      <c r="BU373" s="104"/>
      <c r="BV373" s="104"/>
      <c r="BW373" s="104"/>
      <c r="BX373" s="104"/>
      <c r="BY373" s="104"/>
      <c r="BZ373" s="104"/>
      <c r="CA373" s="104"/>
      <c r="CB373" s="104"/>
      <c r="CC373" s="104"/>
      <c r="CD373" s="104"/>
      <c r="CE373" s="104"/>
      <c r="CF373" s="104"/>
      <c r="CG373" s="104"/>
      <c r="CH373" s="104"/>
      <c r="CI373" s="104"/>
      <c r="CJ373" s="104"/>
      <c r="CK373" s="104"/>
    </row>
    <row r="374" spans="1:89" s="103" customFormat="1" ht="12.75">
      <c r="A374" s="101">
        <v>369</v>
      </c>
      <c r="B374" s="91" t="s">
        <v>101</v>
      </c>
      <c r="C374" s="91" t="s">
        <v>200</v>
      </c>
      <c r="D374" s="108">
        <v>2715</v>
      </c>
      <c r="E374" s="125"/>
      <c r="F374" s="125"/>
      <c r="G374" s="125"/>
      <c r="H374" s="123">
        <v>0.5</v>
      </c>
      <c r="I374" s="113">
        <f t="shared" si="16"/>
        <v>1357.5</v>
      </c>
      <c r="K374" s="109" t="s">
        <v>19</v>
      </c>
      <c r="L374" s="109" t="s">
        <v>19</v>
      </c>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c r="BQ374" s="104"/>
      <c r="BR374" s="104"/>
      <c r="BS374" s="104"/>
      <c r="BT374" s="104"/>
      <c r="BU374" s="104"/>
      <c r="BV374" s="104"/>
      <c r="BW374" s="104"/>
      <c r="BX374" s="104"/>
      <c r="BY374" s="104"/>
      <c r="BZ374" s="104"/>
      <c r="CA374" s="104"/>
      <c r="CB374" s="104"/>
      <c r="CC374" s="104"/>
      <c r="CD374" s="104"/>
      <c r="CE374" s="104"/>
      <c r="CF374" s="104"/>
      <c r="CG374" s="104"/>
      <c r="CH374" s="104"/>
      <c r="CI374" s="104"/>
      <c r="CJ374" s="104"/>
      <c r="CK374" s="104"/>
    </row>
    <row r="375" spans="1:89" s="103" customFormat="1" ht="22.5">
      <c r="A375" s="101">
        <v>370</v>
      </c>
      <c r="B375" s="91" t="s">
        <v>179</v>
      </c>
      <c r="C375" s="91" t="s">
        <v>866</v>
      </c>
      <c r="D375" s="108">
        <v>3532</v>
      </c>
      <c r="E375" s="124"/>
      <c r="F375" s="124"/>
      <c r="G375" s="124"/>
      <c r="H375" s="123">
        <v>0.5</v>
      </c>
      <c r="I375" s="113">
        <f t="shared" si="16"/>
        <v>1766</v>
      </c>
      <c r="K375" s="109" t="s">
        <v>19</v>
      </c>
      <c r="L375" s="109" t="s">
        <v>19</v>
      </c>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c r="BZ375" s="104"/>
      <c r="CA375" s="104"/>
      <c r="CB375" s="104"/>
      <c r="CC375" s="104"/>
      <c r="CD375" s="104"/>
      <c r="CE375" s="104"/>
      <c r="CF375" s="104"/>
      <c r="CG375" s="104"/>
      <c r="CH375" s="104"/>
      <c r="CI375" s="104"/>
      <c r="CJ375" s="104"/>
      <c r="CK375" s="104"/>
    </row>
    <row r="376" spans="1:89" s="103" customFormat="1" ht="12.75">
      <c r="A376" s="101">
        <v>371</v>
      </c>
      <c r="B376" s="91" t="s">
        <v>71</v>
      </c>
      <c r="C376" s="91" t="s">
        <v>40</v>
      </c>
      <c r="D376" s="108">
        <v>3052</v>
      </c>
      <c r="E376" s="124"/>
      <c r="F376" s="124"/>
      <c r="G376" s="124"/>
      <c r="H376" s="123">
        <v>0.5</v>
      </c>
      <c r="I376" s="113">
        <f t="shared" si="16"/>
        <v>1526</v>
      </c>
      <c r="K376" s="109" t="s">
        <v>19</v>
      </c>
      <c r="L376" s="109" t="s">
        <v>19</v>
      </c>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c r="BM376" s="104"/>
      <c r="BN376" s="104"/>
      <c r="BO376" s="104"/>
      <c r="BP376" s="104"/>
      <c r="BQ376" s="104"/>
      <c r="BR376" s="104"/>
      <c r="BS376" s="104"/>
      <c r="BT376" s="104"/>
      <c r="BU376" s="104"/>
      <c r="BV376" s="104"/>
      <c r="BW376" s="104"/>
      <c r="BX376" s="104"/>
      <c r="BY376" s="104"/>
      <c r="BZ376" s="104"/>
      <c r="CA376" s="104"/>
      <c r="CB376" s="104"/>
      <c r="CC376" s="104"/>
      <c r="CD376" s="104"/>
      <c r="CE376" s="104"/>
      <c r="CF376" s="104"/>
      <c r="CG376" s="104"/>
      <c r="CH376" s="104"/>
      <c r="CI376" s="104"/>
      <c r="CJ376" s="104"/>
      <c r="CK376" s="104"/>
    </row>
    <row r="377" spans="1:89" s="103" customFormat="1" ht="12.75">
      <c r="A377" s="101">
        <v>372</v>
      </c>
      <c r="B377" s="91" t="s">
        <v>55</v>
      </c>
      <c r="C377" s="91" t="s">
        <v>40</v>
      </c>
      <c r="D377" s="108">
        <v>2904</v>
      </c>
      <c r="E377" s="124"/>
      <c r="F377" s="124"/>
      <c r="G377" s="124"/>
      <c r="H377" s="123">
        <v>0.5</v>
      </c>
      <c r="I377" s="113">
        <f t="shared" si="16"/>
        <v>1452</v>
      </c>
      <c r="K377" s="109" t="s">
        <v>19</v>
      </c>
      <c r="L377" s="109" t="s">
        <v>19</v>
      </c>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c r="BQ377" s="104"/>
      <c r="BR377" s="104"/>
      <c r="BS377" s="104"/>
      <c r="BT377" s="104"/>
      <c r="BU377" s="104"/>
      <c r="BV377" s="104"/>
      <c r="BW377" s="104"/>
      <c r="BX377" s="104"/>
      <c r="BY377" s="104"/>
      <c r="BZ377" s="104"/>
      <c r="CA377" s="104"/>
      <c r="CB377" s="104"/>
      <c r="CC377" s="104"/>
      <c r="CD377" s="104"/>
      <c r="CE377" s="104"/>
      <c r="CF377" s="104"/>
      <c r="CG377" s="104"/>
      <c r="CH377" s="104"/>
      <c r="CI377" s="104"/>
      <c r="CJ377" s="104"/>
      <c r="CK377" s="104"/>
    </row>
    <row r="378" spans="1:89" s="103" customFormat="1" ht="33.75">
      <c r="A378" s="101">
        <v>373</v>
      </c>
      <c r="B378" s="91" t="s">
        <v>180</v>
      </c>
      <c r="C378" s="91" t="s">
        <v>201</v>
      </c>
      <c r="D378" s="108">
        <v>2972</v>
      </c>
      <c r="E378" s="124"/>
      <c r="F378" s="124"/>
      <c r="G378" s="124"/>
      <c r="H378" s="123">
        <v>0.5</v>
      </c>
      <c r="I378" s="113">
        <f t="shared" si="16"/>
        <v>1486</v>
      </c>
      <c r="K378" s="109" t="s">
        <v>19</v>
      </c>
      <c r="L378" s="109" t="s">
        <v>19</v>
      </c>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c r="BQ378" s="104"/>
      <c r="BR378" s="104"/>
      <c r="BS378" s="104"/>
      <c r="BT378" s="104"/>
      <c r="BU378" s="104"/>
      <c r="BV378" s="104"/>
      <c r="BW378" s="104"/>
      <c r="BX378" s="104"/>
      <c r="BY378" s="104"/>
      <c r="BZ378" s="104"/>
      <c r="CA378" s="104"/>
      <c r="CB378" s="104"/>
      <c r="CC378" s="104"/>
      <c r="CD378" s="104"/>
      <c r="CE378" s="104"/>
      <c r="CF378" s="104"/>
      <c r="CG378" s="104"/>
      <c r="CH378" s="104"/>
      <c r="CI378" s="104"/>
      <c r="CJ378" s="104"/>
      <c r="CK378" s="104"/>
    </row>
    <row r="379" spans="1:108" s="103" customFormat="1" ht="33.75">
      <c r="A379" s="101">
        <v>374</v>
      </c>
      <c r="B379" s="91" t="s">
        <v>181</v>
      </c>
      <c r="C379" s="91" t="s">
        <v>201</v>
      </c>
      <c r="D379" s="108">
        <v>2829</v>
      </c>
      <c r="E379" s="124"/>
      <c r="F379" s="124"/>
      <c r="G379" s="124"/>
      <c r="H379" s="123">
        <v>0.5</v>
      </c>
      <c r="I379" s="113">
        <f t="shared" si="16"/>
        <v>1414.5</v>
      </c>
      <c r="K379" s="109" t="s">
        <v>19</v>
      </c>
      <c r="L379" s="109" t="s">
        <v>19</v>
      </c>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c r="CD379" s="127"/>
      <c r="CE379" s="127"/>
      <c r="CF379" s="127"/>
      <c r="CG379" s="127"/>
      <c r="CH379" s="127"/>
      <c r="CI379" s="127"/>
      <c r="CJ379" s="127"/>
      <c r="CK379" s="127"/>
      <c r="CL379" s="127"/>
      <c r="CM379" s="127"/>
      <c r="CN379" s="127"/>
      <c r="CO379" s="127"/>
      <c r="CP379" s="127"/>
      <c r="CQ379" s="127"/>
      <c r="CR379" s="127"/>
      <c r="CS379" s="127"/>
      <c r="CT379" s="127"/>
      <c r="CU379" s="127"/>
      <c r="CV379" s="127"/>
      <c r="CW379" s="127"/>
      <c r="CX379" s="127"/>
      <c r="CY379" s="127"/>
      <c r="CZ379" s="127"/>
      <c r="DA379" s="127"/>
      <c r="DB379" s="127"/>
      <c r="DC379" s="127"/>
      <c r="DD379" s="127"/>
    </row>
    <row r="380" spans="1:108" s="103" customFormat="1" ht="33.75">
      <c r="A380" s="101">
        <v>375</v>
      </c>
      <c r="B380" s="91" t="s">
        <v>182</v>
      </c>
      <c r="C380" s="91" t="s">
        <v>201</v>
      </c>
      <c r="D380" s="108">
        <v>2899</v>
      </c>
      <c r="E380" s="124"/>
      <c r="F380" s="124"/>
      <c r="G380" s="124"/>
      <c r="H380" s="123">
        <v>0.5</v>
      </c>
      <c r="I380" s="113">
        <f t="shared" si="16"/>
        <v>1449.5</v>
      </c>
      <c r="K380" s="109" t="s">
        <v>19</v>
      </c>
      <c r="L380" s="109" t="s">
        <v>19</v>
      </c>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c r="CD380" s="127"/>
      <c r="CE380" s="127"/>
      <c r="CF380" s="127"/>
      <c r="CG380" s="127"/>
      <c r="CH380" s="127"/>
      <c r="CI380" s="127"/>
      <c r="CJ380" s="127"/>
      <c r="CK380" s="127"/>
      <c r="CL380" s="127"/>
      <c r="CM380" s="127"/>
      <c r="CN380" s="127"/>
      <c r="CO380" s="127"/>
      <c r="CP380" s="127"/>
      <c r="CQ380" s="127"/>
      <c r="CR380" s="127"/>
      <c r="CS380" s="127"/>
      <c r="CT380" s="127"/>
      <c r="CU380" s="127"/>
      <c r="CV380" s="127"/>
      <c r="CW380" s="127"/>
      <c r="CX380" s="127"/>
      <c r="CY380" s="127"/>
      <c r="CZ380" s="127"/>
      <c r="DA380" s="127"/>
      <c r="DB380" s="127"/>
      <c r="DC380" s="127"/>
      <c r="DD380" s="127"/>
    </row>
    <row r="381" spans="1:108" s="103" customFormat="1" ht="22.5">
      <c r="A381" s="101">
        <v>376</v>
      </c>
      <c r="B381" s="91" t="s">
        <v>183</v>
      </c>
      <c r="C381" s="91" t="s">
        <v>201</v>
      </c>
      <c r="D381" s="108">
        <v>2717</v>
      </c>
      <c r="E381" s="124"/>
      <c r="F381" s="124"/>
      <c r="G381" s="124"/>
      <c r="H381" s="123">
        <v>0.5</v>
      </c>
      <c r="I381" s="113">
        <f t="shared" si="16"/>
        <v>1358.5</v>
      </c>
      <c r="K381" s="109" t="s">
        <v>19</v>
      </c>
      <c r="L381" s="109" t="s">
        <v>19</v>
      </c>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c r="CD381" s="127"/>
      <c r="CE381" s="127"/>
      <c r="CF381" s="127"/>
      <c r="CG381" s="127"/>
      <c r="CH381" s="127"/>
      <c r="CI381" s="127"/>
      <c r="CJ381" s="127"/>
      <c r="CK381" s="127"/>
      <c r="CL381" s="127"/>
      <c r="CM381" s="127"/>
      <c r="CN381" s="127"/>
      <c r="CO381" s="127"/>
      <c r="CP381" s="127"/>
      <c r="CQ381" s="127"/>
      <c r="CR381" s="127"/>
      <c r="CS381" s="127"/>
      <c r="CT381" s="127"/>
      <c r="CU381" s="127"/>
      <c r="CV381" s="127"/>
      <c r="CW381" s="127"/>
      <c r="CX381" s="127"/>
      <c r="CY381" s="127"/>
      <c r="CZ381" s="127"/>
      <c r="DA381" s="127"/>
      <c r="DB381" s="127"/>
      <c r="DC381" s="127"/>
      <c r="DD381" s="127"/>
    </row>
    <row r="382" spans="1:108" s="103" customFormat="1" ht="22.5">
      <c r="A382" s="101">
        <v>377</v>
      </c>
      <c r="B382" s="91" t="s">
        <v>184</v>
      </c>
      <c r="C382" s="91" t="s">
        <v>201</v>
      </c>
      <c r="D382" s="108">
        <v>2182</v>
      </c>
      <c r="E382" s="125"/>
      <c r="F382" s="125"/>
      <c r="G382" s="125"/>
      <c r="H382" s="123">
        <v>0.5</v>
      </c>
      <c r="I382" s="113">
        <f t="shared" si="16"/>
        <v>1091</v>
      </c>
      <c r="K382" s="109" t="s">
        <v>19</v>
      </c>
      <c r="L382" s="109" t="s">
        <v>19</v>
      </c>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c r="CD382" s="127"/>
      <c r="CE382" s="127"/>
      <c r="CF382" s="127"/>
      <c r="CG382" s="127"/>
      <c r="CH382" s="127"/>
      <c r="CI382" s="127"/>
      <c r="CJ382" s="127"/>
      <c r="CK382" s="127"/>
      <c r="CL382" s="127"/>
      <c r="CM382" s="127"/>
      <c r="CN382" s="127"/>
      <c r="CO382" s="127"/>
      <c r="CP382" s="127"/>
      <c r="CQ382" s="127"/>
      <c r="CR382" s="127"/>
      <c r="CS382" s="127"/>
      <c r="CT382" s="127"/>
      <c r="CU382" s="127"/>
      <c r="CV382" s="127"/>
      <c r="CW382" s="127"/>
      <c r="CX382" s="127"/>
      <c r="CY382" s="127"/>
      <c r="CZ382" s="127"/>
      <c r="DA382" s="127"/>
      <c r="DB382" s="127"/>
      <c r="DC382" s="127"/>
      <c r="DD382" s="127"/>
    </row>
    <row r="383" spans="1:108" s="103" customFormat="1" ht="22.5">
      <c r="A383" s="101">
        <v>378</v>
      </c>
      <c r="B383" s="91" t="s">
        <v>958</v>
      </c>
      <c r="C383" s="91" t="s">
        <v>201</v>
      </c>
      <c r="D383" s="108">
        <v>2463</v>
      </c>
      <c r="E383" s="124"/>
      <c r="F383" s="124"/>
      <c r="G383" s="124"/>
      <c r="H383" s="123">
        <v>0.5</v>
      </c>
      <c r="I383" s="113">
        <f t="shared" si="16"/>
        <v>1231.5</v>
      </c>
      <c r="K383" s="109" t="s">
        <v>19</v>
      </c>
      <c r="L383" s="109" t="s">
        <v>19</v>
      </c>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c r="CD383" s="127"/>
      <c r="CE383" s="127"/>
      <c r="CF383" s="127"/>
      <c r="CG383" s="127"/>
      <c r="CH383" s="127"/>
      <c r="CI383" s="127"/>
      <c r="CJ383" s="127"/>
      <c r="CK383" s="127"/>
      <c r="CL383" s="127"/>
      <c r="CM383" s="127"/>
      <c r="CN383" s="127"/>
      <c r="CO383" s="127"/>
      <c r="CP383" s="127"/>
      <c r="CQ383" s="127"/>
      <c r="CR383" s="127"/>
      <c r="CS383" s="127"/>
      <c r="CT383" s="127"/>
      <c r="CU383" s="127"/>
      <c r="CV383" s="127"/>
      <c r="CW383" s="127"/>
      <c r="CX383" s="127"/>
      <c r="CY383" s="127"/>
      <c r="CZ383" s="127"/>
      <c r="DA383" s="127"/>
      <c r="DB383" s="127"/>
      <c r="DC383" s="127"/>
      <c r="DD383" s="127"/>
    </row>
    <row r="384" spans="1:108" s="103" customFormat="1" ht="12.75">
      <c r="A384" s="101">
        <v>379</v>
      </c>
      <c r="B384" s="91" t="s">
        <v>185</v>
      </c>
      <c r="C384" s="91" t="s">
        <v>201</v>
      </c>
      <c r="D384" s="102">
        <v>2428</v>
      </c>
      <c r="E384" s="124"/>
      <c r="F384" s="124"/>
      <c r="G384" s="124"/>
      <c r="H384" s="123">
        <v>0.5</v>
      </c>
      <c r="I384" s="113">
        <f>(D384*0.5)</f>
        <v>1214</v>
      </c>
      <c r="K384" s="109" t="s">
        <v>19</v>
      </c>
      <c r="L384" s="109" t="s">
        <v>19</v>
      </c>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c r="CD384" s="127"/>
      <c r="CE384" s="127"/>
      <c r="CF384" s="127"/>
      <c r="CG384" s="127"/>
      <c r="CH384" s="127"/>
      <c r="CI384" s="127"/>
      <c r="CJ384" s="127"/>
      <c r="CK384" s="127"/>
      <c r="CL384" s="127"/>
      <c r="CM384" s="127"/>
      <c r="CN384" s="127"/>
      <c r="CO384" s="127"/>
      <c r="CP384" s="127"/>
      <c r="CQ384" s="127"/>
      <c r="CR384" s="127"/>
      <c r="CS384" s="127"/>
      <c r="CT384" s="127"/>
      <c r="CU384" s="127"/>
      <c r="CV384" s="127"/>
      <c r="CW384" s="127"/>
      <c r="CX384" s="127"/>
      <c r="CY384" s="127"/>
      <c r="CZ384" s="127"/>
      <c r="DA384" s="127"/>
      <c r="DB384" s="127"/>
      <c r="DC384" s="127"/>
      <c r="DD384" s="127"/>
    </row>
    <row r="385" spans="1:108" s="103" customFormat="1" ht="12.75">
      <c r="A385" s="101">
        <v>380</v>
      </c>
      <c r="B385" s="91" t="s">
        <v>99</v>
      </c>
      <c r="C385" s="91" t="s">
        <v>200</v>
      </c>
      <c r="D385" s="108">
        <v>15256</v>
      </c>
      <c r="E385" s="125"/>
      <c r="F385" s="125"/>
      <c r="G385" s="125"/>
      <c r="H385" s="123">
        <v>0.5</v>
      </c>
      <c r="I385" s="113">
        <v>2549</v>
      </c>
      <c r="K385" s="109" t="s">
        <v>19</v>
      </c>
      <c r="L385" s="109" t="s">
        <v>19</v>
      </c>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c r="CD385" s="127"/>
      <c r="CE385" s="127"/>
      <c r="CF385" s="127"/>
      <c r="CG385" s="127"/>
      <c r="CH385" s="127"/>
      <c r="CI385" s="127"/>
      <c r="CJ385" s="127"/>
      <c r="CK385" s="127"/>
      <c r="CL385" s="127"/>
      <c r="CM385" s="127"/>
      <c r="CN385" s="127"/>
      <c r="CO385" s="127"/>
      <c r="CP385" s="127"/>
      <c r="CQ385" s="127"/>
      <c r="CR385" s="127"/>
      <c r="CS385" s="127"/>
      <c r="CT385" s="127"/>
      <c r="CU385" s="127"/>
      <c r="CV385" s="127"/>
      <c r="CW385" s="127"/>
      <c r="CX385" s="127"/>
      <c r="CY385" s="127"/>
      <c r="CZ385" s="127"/>
      <c r="DA385" s="127"/>
      <c r="DB385" s="127"/>
      <c r="DC385" s="127"/>
      <c r="DD385" s="127"/>
    </row>
    <row r="386" spans="1:108" s="103" customFormat="1" ht="22.5">
      <c r="A386" s="101">
        <v>381</v>
      </c>
      <c r="B386" s="91" t="s">
        <v>959</v>
      </c>
      <c r="C386" s="91" t="s">
        <v>40</v>
      </c>
      <c r="D386" s="108">
        <v>3750</v>
      </c>
      <c r="E386" s="124">
        <v>0.25</v>
      </c>
      <c r="F386" s="124"/>
      <c r="G386" s="124"/>
      <c r="H386" s="123">
        <v>0.5</v>
      </c>
      <c r="I386" s="113">
        <v>969</v>
      </c>
      <c r="K386" s="109" t="s">
        <v>19</v>
      </c>
      <c r="L386" s="109" t="s">
        <v>19</v>
      </c>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c r="CD386" s="127"/>
      <c r="CE386" s="127"/>
      <c r="CF386" s="127"/>
      <c r="CG386" s="127"/>
      <c r="CH386" s="127"/>
      <c r="CI386" s="127"/>
      <c r="CJ386" s="127"/>
      <c r="CK386" s="127"/>
      <c r="CL386" s="127"/>
      <c r="CM386" s="127"/>
      <c r="CN386" s="127"/>
      <c r="CO386" s="127"/>
      <c r="CP386" s="127"/>
      <c r="CQ386" s="127"/>
      <c r="CR386" s="127"/>
      <c r="CS386" s="127"/>
      <c r="CT386" s="127"/>
      <c r="CU386" s="127"/>
      <c r="CV386" s="127"/>
      <c r="CW386" s="127"/>
      <c r="CX386" s="127"/>
      <c r="CY386" s="127"/>
      <c r="CZ386" s="127"/>
      <c r="DA386" s="127"/>
      <c r="DB386" s="127"/>
      <c r="DC386" s="127"/>
      <c r="DD386" s="127"/>
    </row>
    <row r="387" spans="1:108" s="103" customFormat="1" ht="22.5">
      <c r="A387" s="101">
        <v>382</v>
      </c>
      <c r="B387" s="91" t="s">
        <v>146</v>
      </c>
      <c r="C387" s="91" t="s">
        <v>40</v>
      </c>
      <c r="D387" s="108">
        <v>4139</v>
      </c>
      <c r="E387" s="124">
        <v>0.25</v>
      </c>
      <c r="F387" s="124"/>
      <c r="G387" s="124"/>
      <c r="H387" s="123">
        <v>0.5</v>
      </c>
      <c r="I387" s="113">
        <v>1317</v>
      </c>
      <c r="K387" s="109" t="s">
        <v>19</v>
      </c>
      <c r="L387" s="109" t="s">
        <v>19</v>
      </c>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c r="CD387" s="127"/>
      <c r="CE387" s="127"/>
      <c r="CF387" s="127"/>
      <c r="CG387" s="127"/>
      <c r="CH387" s="127"/>
      <c r="CI387" s="127"/>
      <c r="CJ387" s="127"/>
      <c r="CK387" s="127"/>
      <c r="CL387" s="127"/>
      <c r="CM387" s="127"/>
      <c r="CN387" s="127"/>
      <c r="CO387" s="127"/>
      <c r="CP387" s="127"/>
      <c r="CQ387" s="127"/>
      <c r="CR387" s="127"/>
      <c r="CS387" s="127"/>
      <c r="CT387" s="127"/>
      <c r="CU387" s="127"/>
      <c r="CV387" s="127"/>
      <c r="CW387" s="127"/>
      <c r="CX387" s="127"/>
      <c r="CY387" s="127"/>
      <c r="CZ387" s="127"/>
      <c r="DA387" s="127"/>
      <c r="DB387" s="127"/>
      <c r="DC387" s="127"/>
      <c r="DD387" s="127"/>
    </row>
    <row r="388" spans="1:108" s="103" customFormat="1" ht="33.75">
      <c r="A388" s="101">
        <v>383</v>
      </c>
      <c r="B388" s="91" t="s">
        <v>186</v>
      </c>
      <c r="C388" s="91" t="s">
        <v>201</v>
      </c>
      <c r="D388" s="108">
        <v>2972</v>
      </c>
      <c r="E388" s="125">
        <v>0.25</v>
      </c>
      <c r="F388" s="125"/>
      <c r="G388" s="125"/>
      <c r="H388" s="123">
        <v>0.5</v>
      </c>
      <c r="I388" s="113">
        <f>(D388*0.5)</f>
        <v>1486</v>
      </c>
      <c r="K388" s="109" t="s">
        <v>19</v>
      </c>
      <c r="L388" s="109" t="s">
        <v>19</v>
      </c>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c r="CD388" s="127"/>
      <c r="CE388" s="127"/>
      <c r="CF388" s="127"/>
      <c r="CG388" s="127"/>
      <c r="CH388" s="127"/>
      <c r="CI388" s="127"/>
      <c r="CJ388" s="127"/>
      <c r="CK388" s="127"/>
      <c r="CL388" s="127"/>
      <c r="CM388" s="127"/>
      <c r="CN388" s="127"/>
      <c r="CO388" s="127"/>
      <c r="CP388" s="127"/>
      <c r="CQ388" s="127"/>
      <c r="CR388" s="127"/>
      <c r="CS388" s="127"/>
      <c r="CT388" s="127"/>
      <c r="CU388" s="127"/>
      <c r="CV388" s="127"/>
      <c r="CW388" s="127"/>
      <c r="CX388" s="127"/>
      <c r="CY388" s="127"/>
      <c r="CZ388" s="127"/>
      <c r="DA388" s="127"/>
      <c r="DB388" s="127"/>
      <c r="DC388" s="127"/>
      <c r="DD388" s="127"/>
    </row>
    <row r="389" spans="1:108" s="103" customFormat="1" ht="22.5">
      <c r="A389" s="101">
        <v>384</v>
      </c>
      <c r="B389" s="91" t="s">
        <v>187</v>
      </c>
      <c r="C389" s="91" t="s">
        <v>201</v>
      </c>
      <c r="D389" s="108">
        <v>2650</v>
      </c>
      <c r="E389" s="125">
        <v>0.25</v>
      </c>
      <c r="F389" s="125"/>
      <c r="G389" s="125"/>
      <c r="H389" s="123">
        <v>0.5</v>
      </c>
      <c r="I389" s="113">
        <f>(D389*0.5)</f>
        <v>1325</v>
      </c>
      <c r="K389" s="109" t="s">
        <v>19</v>
      </c>
      <c r="L389" s="109" t="s">
        <v>19</v>
      </c>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c r="CH389" s="127"/>
      <c r="CI389" s="127"/>
      <c r="CJ389" s="127"/>
      <c r="CK389" s="127"/>
      <c r="CL389" s="127"/>
      <c r="CM389" s="127"/>
      <c r="CN389" s="127"/>
      <c r="CO389" s="127"/>
      <c r="CP389" s="127"/>
      <c r="CQ389" s="127"/>
      <c r="CR389" s="127"/>
      <c r="CS389" s="127"/>
      <c r="CT389" s="127"/>
      <c r="CU389" s="127"/>
      <c r="CV389" s="127"/>
      <c r="CW389" s="127"/>
      <c r="CX389" s="127"/>
      <c r="CY389" s="127"/>
      <c r="CZ389" s="127"/>
      <c r="DA389" s="127"/>
      <c r="DB389" s="127"/>
      <c r="DC389" s="127"/>
      <c r="DD389" s="127"/>
    </row>
    <row r="390" spans="1:108" s="103" customFormat="1" ht="12.75">
      <c r="A390" s="101">
        <v>387</v>
      </c>
      <c r="B390" s="91" t="s">
        <v>188</v>
      </c>
      <c r="C390" s="91" t="s">
        <v>40</v>
      </c>
      <c r="D390" s="108">
        <v>4346</v>
      </c>
      <c r="E390" s="124"/>
      <c r="F390" s="124">
        <v>0.15</v>
      </c>
      <c r="G390" s="92">
        <f>SUM(D390*0.15)</f>
        <v>651.9</v>
      </c>
      <c r="H390" s="123">
        <v>0.5</v>
      </c>
      <c r="I390" s="113">
        <v>1383</v>
      </c>
      <c r="K390" s="109" t="s">
        <v>19</v>
      </c>
      <c r="L390" s="109" t="s">
        <v>19</v>
      </c>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c r="CD390" s="127"/>
      <c r="CE390" s="127"/>
      <c r="CF390" s="127"/>
      <c r="CG390" s="127"/>
      <c r="CH390" s="127"/>
      <c r="CI390" s="127"/>
      <c r="CJ390" s="127"/>
      <c r="CK390" s="127"/>
      <c r="CL390" s="127"/>
      <c r="CM390" s="127"/>
      <c r="CN390" s="127"/>
      <c r="CO390" s="127"/>
      <c r="CP390" s="127"/>
      <c r="CQ390" s="127"/>
      <c r="CR390" s="127"/>
      <c r="CS390" s="127"/>
      <c r="CT390" s="127"/>
      <c r="CU390" s="127"/>
      <c r="CV390" s="127"/>
      <c r="CW390" s="127"/>
      <c r="CX390" s="127"/>
      <c r="CY390" s="127"/>
      <c r="CZ390" s="127"/>
      <c r="DA390" s="127"/>
      <c r="DB390" s="127"/>
      <c r="DC390" s="127"/>
      <c r="DD390" s="127"/>
    </row>
    <row r="391" spans="1:108" s="103" customFormat="1" ht="22.5">
      <c r="A391" s="101">
        <v>388</v>
      </c>
      <c r="B391" s="91" t="s">
        <v>165</v>
      </c>
      <c r="C391" s="91" t="s">
        <v>40</v>
      </c>
      <c r="D391" s="108">
        <v>4139</v>
      </c>
      <c r="E391" s="124"/>
      <c r="F391" s="124">
        <v>0.15</v>
      </c>
      <c r="G391" s="92">
        <f>SUM(D391*0.15)</f>
        <v>620.85</v>
      </c>
      <c r="H391" s="123">
        <v>0.5</v>
      </c>
      <c r="I391" s="113">
        <v>1317</v>
      </c>
      <c r="K391" s="109" t="s">
        <v>19</v>
      </c>
      <c r="L391" s="109" t="s">
        <v>19</v>
      </c>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c r="CD391" s="127"/>
      <c r="CE391" s="127"/>
      <c r="CF391" s="127"/>
      <c r="CG391" s="127"/>
      <c r="CH391" s="127"/>
      <c r="CI391" s="127"/>
      <c r="CJ391" s="127"/>
      <c r="CK391" s="127"/>
      <c r="CL391" s="127"/>
      <c r="CM391" s="127"/>
      <c r="CN391" s="127"/>
      <c r="CO391" s="127"/>
      <c r="CP391" s="127"/>
      <c r="CQ391" s="127"/>
      <c r="CR391" s="127"/>
      <c r="CS391" s="127"/>
      <c r="CT391" s="127"/>
      <c r="CU391" s="127"/>
      <c r="CV391" s="127"/>
      <c r="CW391" s="127"/>
      <c r="CX391" s="127"/>
      <c r="CY391" s="127"/>
      <c r="CZ391" s="127"/>
      <c r="DA391" s="127"/>
      <c r="DB391" s="127"/>
      <c r="DC391" s="127"/>
      <c r="DD391" s="127"/>
    </row>
    <row r="392" spans="1:108" s="103" customFormat="1" ht="22.5">
      <c r="A392" s="101">
        <v>389</v>
      </c>
      <c r="B392" s="91" t="s">
        <v>189</v>
      </c>
      <c r="C392" s="91" t="s">
        <v>200</v>
      </c>
      <c r="D392" s="108">
        <v>1512</v>
      </c>
      <c r="E392" s="124"/>
      <c r="F392" s="124"/>
      <c r="G392" s="124"/>
      <c r="H392" s="123">
        <v>0.5</v>
      </c>
      <c r="I392" s="113">
        <f aca="true" t="shared" si="17" ref="I392:I397">(D392*0.5)</f>
        <v>756</v>
      </c>
      <c r="K392" s="109" t="s">
        <v>19</v>
      </c>
      <c r="L392" s="109" t="s">
        <v>19</v>
      </c>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c r="CD392" s="127"/>
      <c r="CE392" s="127"/>
      <c r="CF392" s="127"/>
      <c r="CG392" s="127"/>
      <c r="CH392" s="127"/>
      <c r="CI392" s="127"/>
      <c r="CJ392" s="127"/>
      <c r="CK392" s="127"/>
      <c r="CL392" s="127"/>
      <c r="CM392" s="127"/>
      <c r="CN392" s="127"/>
      <c r="CO392" s="127"/>
      <c r="CP392" s="127"/>
      <c r="CQ392" s="127"/>
      <c r="CR392" s="127"/>
      <c r="CS392" s="127"/>
      <c r="CT392" s="127"/>
      <c r="CU392" s="127"/>
      <c r="CV392" s="127"/>
      <c r="CW392" s="127"/>
      <c r="CX392" s="127"/>
      <c r="CY392" s="127"/>
      <c r="CZ392" s="127"/>
      <c r="DA392" s="127"/>
      <c r="DB392" s="127"/>
      <c r="DC392" s="127"/>
      <c r="DD392" s="127"/>
    </row>
    <row r="393" spans="1:108" s="103" customFormat="1" ht="22.5">
      <c r="A393" s="101">
        <v>390</v>
      </c>
      <c r="B393" s="91" t="s">
        <v>80</v>
      </c>
      <c r="C393" s="91" t="s">
        <v>200</v>
      </c>
      <c r="D393" s="108">
        <v>3563</v>
      </c>
      <c r="E393" s="125"/>
      <c r="F393" s="124">
        <v>0.15</v>
      </c>
      <c r="G393" s="92">
        <f>SUM(D393*0.15)</f>
        <v>534.4499999999999</v>
      </c>
      <c r="H393" s="123">
        <v>0.5</v>
      </c>
      <c r="I393" s="113">
        <f t="shared" si="17"/>
        <v>1781.5</v>
      </c>
      <c r="K393" s="109" t="s">
        <v>19</v>
      </c>
      <c r="L393" s="109" t="s">
        <v>19</v>
      </c>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c r="CH393" s="127"/>
      <c r="CI393" s="127"/>
      <c r="CJ393" s="127"/>
      <c r="CK393" s="127"/>
      <c r="CL393" s="127"/>
      <c r="CM393" s="127"/>
      <c r="CN393" s="127"/>
      <c r="CO393" s="127"/>
      <c r="CP393" s="127"/>
      <c r="CQ393" s="127"/>
      <c r="CR393" s="127"/>
      <c r="CS393" s="127"/>
      <c r="CT393" s="127"/>
      <c r="CU393" s="127"/>
      <c r="CV393" s="127"/>
      <c r="CW393" s="127"/>
      <c r="CX393" s="127"/>
      <c r="CY393" s="127"/>
      <c r="CZ393" s="127"/>
      <c r="DA393" s="127"/>
      <c r="DB393" s="127"/>
      <c r="DC393" s="127"/>
      <c r="DD393" s="127"/>
    </row>
    <row r="394" spans="1:108" s="103" customFormat="1" ht="12.75">
      <c r="A394" s="101">
        <v>391</v>
      </c>
      <c r="B394" s="91" t="s">
        <v>190</v>
      </c>
      <c r="C394" s="91" t="s">
        <v>200</v>
      </c>
      <c r="D394" s="108">
        <v>3548</v>
      </c>
      <c r="E394" s="125"/>
      <c r="F394" s="125"/>
      <c r="G394" s="125"/>
      <c r="H394" s="123">
        <v>0.5</v>
      </c>
      <c r="I394" s="113">
        <f t="shared" si="17"/>
        <v>1774</v>
      </c>
      <c r="K394" s="109" t="s">
        <v>19</v>
      </c>
      <c r="L394" s="109" t="s">
        <v>19</v>
      </c>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c r="CD394" s="127"/>
      <c r="CE394" s="127"/>
      <c r="CF394" s="127"/>
      <c r="CG394" s="127"/>
      <c r="CH394" s="127"/>
      <c r="CI394" s="127"/>
      <c r="CJ394" s="127"/>
      <c r="CK394" s="127"/>
      <c r="CL394" s="127"/>
      <c r="CM394" s="127"/>
      <c r="CN394" s="127"/>
      <c r="CO394" s="127"/>
      <c r="CP394" s="127"/>
      <c r="CQ394" s="127"/>
      <c r="CR394" s="127"/>
      <c r="CS394" s="127"/>
      <c r="CT394" s="127"/>
      <c r="CU394" s="127"/>
      <c r="CV394" s="127"/>
      <c r="CW394" s="127"/>
      <c r="CX394" s="127"/>
      <c r="CY394" s="127"/>
      <c r="CZ394" s="127"/>
      <c r="DA394" s="127"/>
      <c r="DB394" s="127"/>
      <c r="DC394" s="127"/>
      <c r="DD394" s="127"/>
    </row>
    <row r="395" spans="1:108" s="103" customFormat="1" ht="22.5">
      <c r="A395" s="101">
        <v>392</v>
      </c>
      <c r="B395" s="91" t="s">
        <v>191</v>
      </c>
      <c r="C395" s="91" t="s">
        <v>201</v>
      </c>
      <c r="D395" s="108">
        <v>2463</v>
      </c>
      <c r="E395" s="125"/>
      <c r="F395" s="125"/>
      <c r="G395" s="125"/>
      <c r="H395" s="123">
        <v>0.5</v>
      </c>
      <c r="I395" s="113">
        <f t="shared" si="17"/>
        <v>1231.5</v>
      </c>
      <c r="K395" s="109" t="s">
        <v>19</v>
      </c>
      <c r="L395" s="109" t="s">
        <v>19</v>
      </c>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c r="CD395" s="127"/>
      <c r="CE395" s="127"/>
      <c r="CF395" s="127"/>
      <c r="CG395" s="127"/>
      <c r="CH395" s="127"/>
      <c r="CI395" s="127"/>
      <c r="CJ395" s="127"/>
      <c r="CK395" s="127"/>
      <c r="CL395" s="127"/>
      <c r="CM395" s="127"/>
      <c r="CN395" s="127"/>
      <c r="CO395" s="127"/>
      <c r="CP395" s="127"/>
      <c r="CQ395" s="127"/>
      <c r="CR395" s="127"/>
      <c r="CS395" s="127"/>
      <c r="CT395" s="127"/>
      <c r="CU395" s="127"/>
      <c r="CV395" s="127"/>
      <c r="CW395" s="127"/>
      <c r="CX395" s="127"/>
      <c r="CY395" s="127"/>
      <c r="CZ395" s="127"/>
      <c r="DA395" s="127"/>
      <c r="DB395" s="127"/>
      <c r="DC395" s="127"/>
      <c r="DD395" s="127"/>
    </row>
    <row r="396" spans="1:108" s="103" customFormat="1" ht="22.5">
      <c r="A396" s="101">
        <v>393</v>
      </c>
      <c r="B396" s="91" t="s">
        <v>159</v>
      </c>
      <c r="C396" s="91" t="s">
        <v>201</v>
      </c>
      <c r="D396" s="108">
        <v>2585</v>
      </c>
      <c r="E396" s="124"/>
      <c r="F396" s="124"/>
      <c r="G396" s="124"/>
      <c r="H396" s="123">
        <v>0.5</v>
      </c>
      <c r="I396" s="113">
        <f t="shared" si="17"/>
        <v>1292.5</v>
      </c>
      <c r="K396" s="109" t="s">
        <v>19</v>
      </c>
      <c r="L396" s="109" t="s">
        <v>19</v>
      </c>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c r="CH396" s="127"/>
      <c r="CI396" s="127"/>
      <c r="CJ396" s="127"/>
      <c r="CK396" s="127"/>
      <c r="CL396" s="127"/>
      <c r="CM396" s="127"/>
      <c r="CN396" s="127"/>
      <c r="CO396" s="127"/>
      <c r="CP396" s="127"/>
      <c r="CQ396" s="127"/>
      <c r="CR396" s="127"/>
      <c r="CS396" s="127"/>
      <c r="CT396" s="127"/>
      <c r="CU396" s="127"/>
      <c r="CV396" s="127"/>
      <c r="CW396" s="127"/>
      <c r="CX396" s="127"/>
      <c r="CY396" s="127"/>
      <c r="CZ396" s="127"/>
      <c r="DA396" s="127"/>
      <c r="DB396" s="127"/>
      <c r="DC396" s="127"/>
      <c r="DD396" s="127"/>
    </row>
    <row r="397" spans="1:108" s="103" customFormat="1" ht="22.5">
      <c r="A397" s="101">
        <v>394</v>
      </c>
      <c r="B397" s="91" t="s">
        <v>960</v>
      </c>
      <c r="C397" s="91" t="s">
        <v>201</v>
      </c>
      <c r="D397" s="108">
        <v>2345</v>
      </c>
      <c r="E397" s="125"/>
      <c r="F397" s="125"/>
      <c r="G397" s="125"/>
      <c r="H397" s="123">
        <v>0.5</v>
      </c>
      <c r="I397" s="113">
        <f t="shared" si="17"/>
        <v>1172.5</v>
      </c>
      <c r="K397" s="109" t="s">
        <v>19</v>
      </c>
      <c r="L397" s="109" t="s">
        <v>19</v>
      </c>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c r="CD397" s="127"/>
      <c r="CE397" s="127"/>
      <c r="CF397" s="127"/>
      <c r="CG397" s="127"/>
      <c r="CH397" s="127"/>
      <c r="CI397" s="127"/>
      <c r="CJ397" s="127"/>
      <c r="CK397" s="127"/>
      <c r="CL397" s="127"/>
      <c r="CM397" s="127"/>
      <c r="CN397" s="127"/>
      <c r="CO397" s="127"/>
      <c r="CP397" s="127"/>
      <c r="CQ397" s="127"/>
      <c r="CR397" s="127"/>
      <c r="CS397" s="127"/>
      <c r="CT397" s="127"/>
      <c r="CU397" s="127"/>
      <c r="CV397" s="127"/>
      <c r="CW397" s="127"/>
      <c r="CX397" s="127"/>
      <c r="CY397" s="127"/>
      <c r="CZ397" s="127"/>
      <c r="DA397" s="127"/>
      <c r="DB397" s="127"/>
      <c r="DC397" s="127"/>
      <c r="DD397" s="127"/>
    </row>
    <row r="398" spans="1:108" s="95" customFormat="1" ht="22.5">
      <c r="A398" s="101">
        <v>395</v>
      </c>
      <c r="B398" s="115" t="s">
        <v>961</v>
      </c>
      <c r="C398" s="116" t="s">
        <v>200</v>
      </c>
      <c r="D398" s="108">
        <v>6042</v>
      </c>
      <c r="E398" s="125"/>
      <c r="F398" s="125"/>
      <c r="G398" s="92"/>
      <c r="H398" s="123">
        <v>0.15</v>
      </c>
      <c r="I398" s="113">
        <v>342</v>
      </c>
      <c r="J398" s="94"/>
      <c r="K398" s="109" t="s">
        <v>19</v>
      </c>
      <c r="L398" s="109" t="s">
        <v>19</v>
      </c>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c r="CD398" s="127"/>
      <c r="CE398" s="127"/>
      <c r="CF398" s="127"/>
      <c r="CG398" s="127"/>
      <c r="CH398" s="127"/>
      <c r="CI398" s="127"/>
      <c r="CJ398" s="127"/>
      <c r="CK398" s="127"/>
      <c r="CL398" s="127"/>
      <c r="CM398" s="127"/>
      <c r="CN398" s="127"/>
      <c r="CO398" s="127"/>
      <c r="CP398" s="127"/>
      <c r="CQ398" s="127"/>
      <c r="CR398" s="127"/>
      <c r="CS398" s="127"/>
      <c r="CT398" s="127"/>
      <c r="CU398" s="127"/>
      <c r="CV398" s="127"/>
      <c r="CW398" s="127"/>
      <c r="CX398" s="127"/>
      <c r="CY398" s="127"/>
      <c r="CZ398" s="127"/>
      <c r="DA398" s="127"/>
      <c r="DB398" s="127"/>
      <c r="DC398" s="127"/>
      <c r="DD398" s="127"/>
    </row>
    <row r="399" spans="1:108" s="95" customFormat="1" ht="22.5">
      <c r="A399" s="101">
        <v>396</v>
      </c>
      <c r="B399" s="91" t="s">
        <v>26</v>
      </c>
      <c r="C399" s="91" t="s">
        <v>200</v>
      </c>
      <c r="D399" s="108">
        <v>3343</v>
      </c>
      <c r="E399" s="125"/>
      <c r="F399" s="125"/>
      <c r="G399" s="92"/>
      <c r="H399" s="123">
        <v>0.5</v>
      </c>
      <c r="I399" s="113">
        <f>(D399*0.5)</f>
        <v>1671.5</v>
      </c>
      <c r="J399" s="94"/>
      <c r="K399" s="109" t="s">
        <v>19</v>
      </c>
      <c r="L399" s="109" t="s">
        <v>19</v>
      </c>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c r="CD399" s="127"/>
      <c r="CE399" s="127"/>
      <c r="CF399" s="127"/>
      <c r="CG399" s="127"/>
      <c r="CH399" s="127"/>
      <c r="CI399" s="127"/>
      <c r="CJ399" s="127"/>
      <c r="CK399" s="127"/>
      <c r="CL399" s="127"/>
      <c r="CM399" s="127"/>
      <c r="CN399" s="127"/>
      <c r="CO399" s="127"/>
      <c r="CP399" s="127"/>
      <c r="CQ399" s="127"/>
      <c r="CR399" s="127"/>
      <c r="CS399" s="127"/>
      <c r="CT399" s="127"/>
      <c r="CU399" s="127"/>
      <c r="CV399" s="127"/>
      <c r="CW399" s="127"/>
      <c r="CX399" s="127"/>
      <c r="CY399" s="127"/>
      <c r="CZ399" s="127"/>
      <c r="DA399" s="127"/>
      <c r="DB399" s="127"/>
      <c r="DC399" s="127"/>
      <c r="DD399" s="127"/>
    </row>
    <row r="400" spans="1:108" s="95" customFormat="1" ht="22.5">
      <c r="A400" s="101">
        <v>397</v>
      </c>
      <c r="B400" s="91" t="s">
        <v>123</v>
      </c>
      <c r="C400" s="91" t="s">
        <v>200</v>
      </c>
      <c r="D400" s="108">
        <v>4237</v>
      </c>
      <c r="E400" s="125"/>
      <c r="F400" s="125"/>
      <c r="G400" s="92"/>
      <c r="H400" s="123">
        <v>0.5</v>
      </c>
      <c r="I400" s="113">
        <f>(D400*0.5)</f>
        <v>2118.5</v>
      </c>
      <c r="J400" s="94"/>
      <c r="K400" s="109" t="s">
        <v>19</v>
      </c>
      <c r="L400" s="109" t="s">
        <v>19</v>
      </c>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c r="CD400" s="127"/>
      <c r="CE400" s="127"/>
      <c r="CF400" s="127"/>
      <c r="CG400" s="127"/>
      <c r="CH400" s="127"/>
      <c r="CI400" s="127"/>
      <c r="CJ400" s="127"/>
      <c r="CK400" s="127"/>
      <c r="CL400" s="127"/>
      <c r="CM400" s="127"/>
      <c r="CN400" s="127"/>
      <c r="CO400" s="127"/>
      <c r="CP400" s="127"/>
      <c r="CQ400" s="127"/>
      <c r="CR400" s="127"/>
      <c r="CS400" s="127"/>
      <c r="CT400" s="127"/>
      <c r="CU400" s="127"/>
      <c r="CV400" s="127"/>
      <c r="CW400" s="127"/>
      <c r="CX400" s="127"/>
      <c r="CY400" s="127"/>
      <c r="CZ400" s="127"/>
      <c r="DA400" s="127"/>
      <c r="DB400" s="127"/>
      <c r="DC400" s="127"/>
      <c r="DD400" s="127"/>
    </row>
    <row r="401" spans="1:108" s="95" customFormat="1" ht="12.75">
      <c r="A401" s="101">
        <v>398</v>
      </c>
      <c r="B401" s="91" t="s">
        <v>101</v>
      </c>
      <c r="C401" s="91" t="s">
        <v>200</v>
      </c>
      <c r="D401" s="108">
        <v>2791</v>
      </c>
      <c r="E401" s="125"/>
      <c r="F401" s="125"/>
      <c r="G401" s="92"/>
      <c r="H401" s="123">
        <v>0.5</v>
      </c>
      <c r="I401" s="113">
        <f>(D401*0.5)</f>
        <v>1395.5</v>
      </c>
      <c r="J401" s="94"/>
      <c r="K401" s="109" t="s">
        <v>19</v>
      </c>
      <c r="L401" s="109" t="s">
        <v>19</v>
      </c>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c r="CD401" s="127"/>
      <c r="CE401" s="127"/>
      <c r="CF401" s="127"/>
      <c r="CG401" s="127"/>
      <c r="CH401" s="127"/>
      <c r="CI401" s="127"/>
      <c r="CJ401" s="127"/>
      <c r="CK401" s="127"/>
      <c r="CL401" s="127"/>
      <c r="CM401" s="127"/>
      <c r="CN401" s="127"/>
      <c r="CO401" s="127"/>
      <c r="CP401" s="127"/>
      <c r="CQ401" s="127"/>
      <c r="CR401" s="127"/>
      <c r="CS401" s="127"/>
      <c r="CT401" s="127"/>
      <c r="CU401" s="127"/>
      <c r="CV401" s="127"/>
      <c r="CW401" s="127"/>
      <c r="CX401" s="127"/>
      <c r="CY401" s="127"/>
      <c r="CZ401" s="127"/>
      <c r="DA401" s="127"/>
      <c r="DB401" s="127"/>
      <c r="DC401" s="127"/>
      <c r="DD401" s="127"/>
    </row>
    <row r="402" spans="1:108" s="95" customFormat="1" ht="22.5">
      <c r="A402" s="101">
        <v>399</v>
      </c>
      <c r="B402" s="91" t="s">
        <v>28</v>
      </c>
      <c r="C402" s="91" t="s">
        <v>200</v>
      </c>
      <c r="D402" s="108">
        <v>3389</v>
      </c>
      <c r="E402" s="125"/>
      <c r="F402" s="125"/>
      <c r="G402" s="92"/>
      <c r="H402" s="123">
        <v>0.15</v>
      </c>
      <c r="I402" s="113">
        <f>(D402*0.15)</f>
        <v>508.34999999999997</v>
      </c>
      <c r="J402" s="94"/>
      <c r="K402" s="109" t="s">
        <v>19</v>
      </c>
      <c r="L402" s="109" t="s">
        <v>19</v>
      </c>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c r="CD402" s="127"/>
      <c r="CE402" s="127"/>
      <c r="CF402" s="127"/>
      <c r="CG402" s="127"/>
      <c r="CH402" s="127"/>
      <c r="CI402" s="127"/>
      <c r="CJ402" s="127"/>
      <c r="CK402" s="127"/>
      <c r="CL402" s="127"/>
      <c r="CM402" s="127"/>
      <c r="CN402" s="127"/>
      <c r="CO402" s="127"/>
      <c r="CP402" s="127"/>
      <c r="CQ402" s="127"/>
      <c r="CR402" s="127"/>
      <c r="CS402" s="127"/>
      <c r="CT402" s="127"/>
      <c r="CU402" s="127"/>
      <c r="CV402" s="127"/>
      <c r="CW402" s="127"/>
      <c r="CX402" s="127"/>
      <c r="CY402" s="127"/>
      <c r="CZ402" s="127"/>
      <c r="DA402" s="127"/>
      <c r="DB402" s="127"/>
      <c r="DC402" s="127"/>
      <c r="DD402" s="127"/>
    </row>
    <row r="403" spans="1:108" s="95" customFormat="1" ht="22.5">
      <c r="A403" s="101">
        <v>400</v>
      </c>
      <c r="B403" s="91" t="s">
        <v>27</v>
      </c>
      <c r="C403" s="91" t="s">
        <v>200</v>
      </c>
      <c r="D403" s="108">
        <v>4452</v>
      </c>
      <c r="E403" s="125"/>
      <c r="F403" s="125"/>
      <c r="G403" s="92"/>
      <c r="H403" s="123">
        <v>0.15</v>
      </c>
      <c r="I403" s="113">
        <f>(D403*0.15)</f>
        <v>667.8</v>
      </c>
      <c r="J403" s="94"/>
      <c r="K403" s="109" t="s">
        <v>19</v>
      </c>
      <c r="L403" s="109" t="s">
        <v>19</v>
      </c>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c r="CI403" s="127"/>
      <c r="CJ403" s="127"/>
      <c r="CK403" s="127"/>
      <c r="CL403" s="127"/>
      <c r="CM403" s="127"/>
      <c r="CN403" s="127"/>
      <c r="CO403" s="127"/>
      <c r="CP403" s="127"/>
      <c r="CQ403" s="127"/>
      <c r="CR403" s="127"/>
      <c r="CS403" s="127"/>
      <c r="CT403" s="127"/>
      <c r="CU403" s="127"/>
      <c r="CV403" s="127"/>
      <c r="CW403" s="127"/>
      <c r="CX403" s="127"/>
      <c r="CY403" s="127"/>
      <c r="CZ403" s="127"/>
      <c r="DA403" s="127"/>
      <c r="DB403" s="127"/>
      <c r="DC403" s="127"/>
      <c r="DD403" s="127"/>
    </row>
    <row r="404" spans="1:108" s="95" customFormat="1" ht="22.5">
      <c r="A404" s="101">
        <v>401</v>
      </c>
      <c r="B404" s="91" t="s">
        <v>83</v>
      </c>
      <c r="C404" s="91" t="s">
        <v>200</v>
      </c>
      <c r="D404" s="108">
        <v>3738</v>
      </c>
      <c r="E404" s="125"/>
      <c r="F404" s="125"/>
      <c r="G404" s="92"/>
      <c r="H404" s="123">
        <v>0.5</v>
      </c>
      <c r="I404" s="113">
        <f>(D404*0.5)</f>
        <v>1869</v>
      </c>
      <c r="J404" s="94"/>
      <c r="K404" s="109" t="s">
        <v>19</v>
      </c>
      <c r="L404" s="109" t="s">
        <v>19</v>
      </c>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c r="CD404" s="127"/>
      <c r="CE404" s="127"/>
      <c r="CF404" s="127"/>
      <c r="CG404" s="127"/>
      <c r="CH404" s="127"/>
      <c r="CI404" s="127"/>
      <c r="CJ404" s="127"/>
      <c r="CK404" s="127"/>
      <c r="CL404" s="127"/>
      <c r="CM404" s="127"/>
      <c r="CN404" s="127"/>
      <c r="CO404" s="127"/>
      <c r="CP404" s="127"/>
      <c r="CQ404" s="127"/>
      <c r="CR404" s="127"/>
      <c r="CS404" s="127"/>
      <c r="CT404" s="127"/>
      <c r="CU404" s="127"/>
      <c r="CV404" s="127"/>
      <c r="CW404" s="127"/>
      <c r="CX404" s="127"/>
      <c r="CY404" s="127"/>
      <c r="CZ404" s="127"/>
      <c r="DA404" s="127"/>
      <c r="DB404" s="127"/>
      <c r="DC404" s="127"/>
      <c r="DD404" s="127"/>
    </row>
    <row r="405" spans="1:108" s="95" customFormat="1" ht="12.75">
      <c r="A405" s="101">
        <v>403</v>
      </c>
      <c r="B405" s="91" t="s">
        <v>106</v>
      </c>
      <c r="C405" s="91" t="s">
        <v>307</v>
      </c>
      <c r="D405" s="108">
        <v>1959</v>
      </c>
      <c r="E405" s="125"/>
      <c r="F405" s="125"/>
      <c r="G405" s="92"/>
      <c r="H405" s="123">
        <v>0.5</v>
      </c>
      <c r="I405" s="113">
        <f>(D405*0.5)</f>
        <v>979.5</v>
      </c>
      <c r="J405" s="94"/>
      <c r="K405" s="109" t="s">
        <v>19</v>
      </c>
      <c r="L405" s="109" t="s">
        <v>19</v>
      </c>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c r="CH405" s="127"/>
      <c r="CI405" s="127"/>
      <c r="CJ405" s="127"/>
      <c r="CK405" s="127"/>
      <c r="CL405" s="127"/>
      <c r="CM405" s="127"/>
      <c r="CN405" s="127"/>
      <c r="CO405" s="127"/>
      <c r="CP405" s="127"/>
      <c r="CQ405" s="127"/>
      <c r="CR405" s="127"/>
      <c r="CS405" s="127"/>
      <c r="CT405" s="127"/>
      <c r="CU405" s="127"/>
      <c r="CV405" s="127"/>
      <c r="CW405" s="127"/>
      <c r="CX405" s="127"/>
      <c r="CY405" s="127"/>
      <c r="CZ405" s="127"/>
      <c r="DA405" s="127"/>
      <c r="DB405" s="127"/>
      <c r="DC405" s="127"/>
      <c r="DD405" s="127"/>
    </row>
    <row r="406" spans="1:108" s="95" customFormat="1" ht="12.75">
      <c r="A406" s="101">
        <v>404</v>
      </c>
      <c r="B406" s="91" t="s">
        <v>71</v>
      </c>
      <c r="C406" s="91" t="s">
        <v>200</v>
      </c>
      <c r="D406" s="108">
        <v>3232</v>
      </c>
      <c r="E406" s="91"/>
      <c r="F406" s="91"/>
      <c r="G406" s="92"/>
      <c r="H406" s="123">
        <v>0.15</v>
      </c>
      <c r="I406" s="113">
        <f>(D406*0.15)</f>
        <v>484.79999999999995</v>
      </c>
      <c r="J406" s="94"/>
      <c r="K406" s="109" t="s">
        <v>19</v>
      </c>
      <c r="L406" s="109" t="s">
        <v>19</v>
      </c>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c r="CD406" s="127"/>
      <c r="CE406" s="127"/>
      <c r="CF406" s="127"/>
      <c r="CG406" s="127"/>
      <c r="CH406" s="127"/>
      <c r="CI406" s="127"/>
      <c r="CJ406" s="127"/>
      <c r="CK406" s="127"/>
      <c r="CL406" s="127"/>
      <c r="CM406" s="127"/>
      <c r="CN406" s="127"/>
      <c r="CO406" s="127"/>
      <c r="CP406" s="127"/>
      <c r="CQ406" s="127"/>
      <c r="CR406" s="127"/>
      <c r="CS406" s="127"/>
      <c r="CT406" s="127"/>
      <c r="CU406" s="127"/>
      <c r="CV406" s="127"/>
      <c r="CW406" s="127"/>
      <c r="CX406" s="127"/>
      <c r="CY406" s="127"/>
      <c r="CZ406" s="127"/>
      <c r="DA406" s="127"/>
      <c r="DB406" s="127"/>
      <c r="DC406" s="127"/>
      <c r="DD406" s="127"/>
    </row>
    <row r="407" spans="1:108" s="95" customFormat="1" ht="43.5" customHeight="1">
      <c r="A407" s="101">
        <v>405</v>
      </c>
      <c r="B407" s="91" t="s">
        <v>107</v>
      </c>
      <c r="C407" s="91" t="s">
        <v>40</v>
      </c>
      <c r="D407" s="108">
        <v>3850</v>
      </c>
      <c r="E407" s="91"/>
      <c r="F407" s="91"/>
      <c r="G407" s="92"/>
      <c r="H407" s="123">
        <v>0.5</v>
      </c>
      <c r="I407" s="113">
        <v>1225</v>
      </c>
      <c r="J407" s="94"/>
      <c r="K407" s="109" t="s">
        <v>19</v>
      </c>
      <c r="L407" s="109" t="s">
        <v>19</v>
      </c>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c r="CD407" s="127"/>
      <c r="CE407" s="127"/>
      <c r="CF407" s="127"/>
      <c r="CG407" s="127"/>
      <c r="CH407" s="127"/>
      <c r="CI407" s="127"/>
      <c r="CJ407" s="127"/>
      <c r="CK407" s="127"/>
      <c r="CL407" s="127"/>
      <c r="CM407" s="127"/>
      <c r="CN407" s="127"/>
      <c r="CO407" s="127"/>
      <c r="CP407" s="127"/>
      <c r="CQ407" s="127"/>
      <c r="CR407" s="127"/>
      <c r="CS407" s="127"/>
      <c r="CT407" s="127"/>
      <c r="CU407" s="127"/>
      <c r="CV407" s="127"/>
      <c r="CW407" s="127"/>
      <c r="CX407" s="127"/>
      <c r="CY407" s="127"/>
      <c r="CZ407" s="127"/>
      <c r="DA407" s="127"/>
      <c r="DB407" s="127"/>
      <c r="DC407" s="127"/>
      <c r="DD407" s="127"/>
    </row>
    <row r="408" spans="1:108" s="95" customFormat="1" ht="22.5">
      <c r="A408" s="101">
        <v>406</v>
      </c>
      <c r="B408" s="91" t="s">
        <v>150</v>
      </c>
      <c r="C408" s="91" t="s">
        <v>40</v>
      </c>
      <c r="D408" s="108">
        <v>4679</v>
      </c>
      <c r="E408" s="91"/>
      <c r="F408" s="91"/>
      <c r="G408" s="92"/>
      <c r="H408" s="123">
        <v>0.5</v>
      </c>
      <c r="I408" s="113">
        <v>1530</v>
      </c>
      <c r="J408" s="94"/>
      <c r="K408" s="109" t="s">
        <v>19</v>
      </c>
      <c r="L408" s="109" t="s">
        <v>19</v>
      </c>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c r="CD408" s="127"/>
      <c r="CE408" s="127"/>
      <c r="CF408" s="127"/>
      <c r="CG408" s="127"/>
      <c r="CH408" s="127"/>
      <c r="CI408" s="127"/>
      <c r="CJ408" s="127"/>
      <c r="CK408" s="127"/>
      <c r="CL408" s="127"/>
      <c r="CM408" s="127"/>
      <c r="CN408" s="127"/>
      <c r="CO408" s="127"/>
      <c r="CP408" s="127"/>
      <c r="CQ408" s="127"/>
      <c r="CR408" s="127"/>
      <c r="CS408" s="127"/>
      <c r="CT408" s="127"/>
      <c r="CU408" s="127"/>
      <c r="CV408" s="127"/>
      <c r="CW408" s="127"/>
      <c r="CX408" s="127"/>
      <c r="CY408" s="127"/>
      <c r="CZ408" s="127"/>
      <c r="DA408" s="127"/>
      <c r="DB408" s="127"/>
      <c r="DC408" s="127"/>
      <c r="DD408" s="127"/>
    </row>
    <row r="409" spans="1:108" s="95" customFormat="1" ht="22.5">
      <c r="A409" s="101">
        <v>408</v>
      </c>
      <c r="B409" s="91" t="s">
        <v>962</v>
      </c>
      <c r="C409" s="91" t="s">
        <v>307</v>
      </c>
      <c r="D409" s="108">
        <v>1900</v>
      </c>
      <c r="E409" s="93">
        <v>0.25</v>
      </c>
      <c r="F409" s="91"/>
      <c r="G409" s="92"/>
      <c r="H409" s="123">
        <v>0.15</v>
      </c>
      <c r="I409" s="113">
        <f>(D409*0.15)</f>
        <v>285</v>
      </c>
      <c r="J409" s="94"/>
      <c r="K409" s="109" t="s">
        <v>19</v>
      </c>
      <c r="L409" s="109" t="s">
        <v>19</v>
      </c>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c r="CD409" s="127"/>
      <c r="CE409" s="127"/>
      <c r="CF409" s="127"/>
      <c r="CG409" s="127"/>
      <c r="CH409" s="127"/>
      <c r="CI409" s="127"/>
      <c r="CJ409" s="127"/>
      <c r="CK409" s="127"/>
      <c r="CL409" s="127"/>
      <c r="CM409" s="127"/>
      <c r="CN409" s="127"/>
      <c r="CO409" s="127"/>
      <c r="CP409" s="127"/>
      <c r="CQ409" s="127"/>
      <c r="CR409" s="127"/>
      <c r="CS409" s="127"/>
      <c r="CT409" s="127"/>
      <c r="CU409" s="127"/>
      <c r="CV409" s="127"/>
      <c r="CW409" s="127"/>
      <c r="CX409" s="127"/>
      <c r="CY409" s="127"/>
      <c r="CZ409" s="127"/>
      <c r="DA409" s="127"/>
      <c r="DB409" s="127"/>
      <c r="DC409" s="127"/>
      <c r="DD409" s="127"/>
    </row>
    <row r="410" spans="1:108" s="95" customFormat="1" ht="12.75">
      <c r="A410" s="101">
        <v>409</v>
      </c>
      <c r="B410" s="91" t="s">
        <v>135</v>
      </c>
      <c r="C410" s="91" t="s">
        <v>307</v>
      </c>
      <c r="D410" s="108">
        <v>1900</v>
      </c>
      <c r="E410" s="91"/>
      <c r="F410" s="91"/>
      <c r="G410" s="92"/>
      <c r="H410" s="123">
        <v>0.15</v>
      </c>
      <c r="I410" s="113">
        <f>(D410*0.15)</f>
        <v>285</v>
      </c>
      <c r="J410" s="94"/>
      <c r="K410" s="109" t="s">
        <v>19</v>
      </c>
      <c r="L410" s="109" t="s">
        <v>19</v>
      </c>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c r="CH410" s="127"/>
      <c r="CI410" s="127"/>
      <c r="CJ410" s="127"/>
      <c r="CK410" s="127"/>
      <c r="CL410" s="127"/>
      <c r="CM410" s="127"/>
      <c r="CN410" s="127"/>
      <c r="CO410" s="127"/>
      <c r="CP410" s="127"/>
      <c r="CQ410" s="127"/>
      <c r="CR410" s="127"/>
      <c r="CS410" s="127"/>
      <c r="CT410" s="127"/>
      <c r="CU410" s="127"/>
      <c r="CV410" s="127"/>
      <c r="CW410" s="127"/>
      <c r="CX410" s="127"/>
      <c r="CY410" s="127"/>
      <c r="CZ410" s="127"/>
      <c r="DA410" s="127"/>
      <c r="DB410" s="127"/>
      <c r="DC410" s="127"/>
      <c r="DD410" s="127"/>
    </row>
    <row r="411" spans="1:108" s="95" customFormat="1" ht="12.75">
      <c r="A411" s="101">
        <v>411</v>
      </c>
      <c r="B411" s="91" t="s">
        <v>963</v>
      </c>
      <c r="C411" s="91" t="s">
        <v>307</v>
      </c>
      <c r="D411" s="108">
        <v>1900</v>
      </c>
      <c r="E411" s="125"/>
      <c r="F411" s="125"/>
      <c r="G411" s="92"/>
      <c r="H411" s="123">
        <v>0.5</v>
      </c>
      <c r="I411" s="113">
        <f aca="true" t="shared" si="18" ref="I411:I420">(D411*0.5)</f>
        <v>950</v>
      </c>
      <c r="J411" s="94"/>
      <c r="K411" s="109" t="s">
        <v>19</v>
      </c>
      <c r="L411" s="109" t="s">
        <v>19</v>
      </c>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c r="CD411" s="127"/>
      <c r="CE411" s="127"/>
      <c r="CF411" s="127"/>
      <c r="CG411" s="127"/>
      <c r="CH411" s="127"/>
      <c r="CI411" s="127"/>
      <c r="CJ411" s="127"/>
      <c r="CK411" s="127"/>
      <c r="CL411" s="127"/>
      <c r="CM411" s="127"/>
      <c r="CN411" s="127"/>
      <c r="CO411" s="127"/>
      <c r="CP411" s="127"/>
      <c r="CQ411" s="127"/>
      <c r="CR411" s="127"/>
      <c r="CS411" s="127"/>
      <c r="CT411" s="127"/>
      <c r="CU411" s="127"/>
      <c r="CV411" s="127"/>
      <c r="CW411" s="127"/>
      <c r="CX411" s="127"/>
      <c r="CY411" s="127"/>
      <c r="CZ411" s="127"/>
      <c r="DA411" s="127"/>
      <c r="DB411" s="127"/>
      <c r="DC411" s="127"/>
      <c r="DD411" s="127"/>
    </row>
    <row r="412" spans="1:108" s="95" customFormat="1" ht="12.75">
      <c r="A412" s="101">
        <v>412</v>
      </c>
      <c r="B412" s="91" t="s">
        <v>119</v>
      </c>
      <c r="C412" s="91" t="s">
        <v>307</v>
      </c>
      <c r="D412" s="108">
        <v>1900</v>
      </c>
      <c r="E412" s="93">
        <v>0.25</v>
      </c>
      <c r="F412" s="91"/>
      <c r="G412" s="92"/>
      <c r="H412" s="123">
        <v>0.5</v>
      </c>
      <c r="I412" s="113">
        <f t="shared" si="18"/>
        <v>950</v>
      </c>
      <c r="J412" s="94"/>
      <c r="K412" s="109" t="s">
        <v>19</v>
      </c>
      <c r="L412" s="109" t="s">
        <v>19</v>
      </c>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c r="CH412" s="127"/>
      <c r="CI412" s="127"/>
      <c r="CJ412" s="127"/>
      <c r="CK412" s="127"/>
      <c r="CL412" s="127"/>
      <c r="CM412" s="127"/>
      <c r="CN412" s="127"/>
      <c r="CO412" s="127"/>
      <c r="CP412" s="127"/>
      <c r="CQ412" s="127"/>
      <c r="CR412" s="127"/>
      <c r="CS412" s="127"/>
      <c r="CT412" s="127"/>
      <c r="CU412" s="127"/>
      <c r="CV412" s="127"/>
      <c r="CW412" s="127"/>
      <c r="CX412" s="127"/>
      <c r="CY412" s="127"/>
      <c r="CZ412" s="127"/>
      <c r="DA412" s="127"/>
      <c r="DB412" s="127"/>
      <c r="DC412" s="127"/>
      <c r="DD412" s="127"/>
    </row>
    <row r="413" spans="1:108" s="95" customFormat="1" ht="12.75">
      <c r="A413" s="101">
        <v>413</v>
      </c>
      <c r="B413" s="91" t="s">
        <v>175</v>
      </c>
      <c r="C413" s="91" t="s">
        <v>307</v>
      </c>
      <c r="D413" s="108">
        <v>1900</v>
      </c>
      <c r="E413" s="93">
        <v>0.25</v>
      </c>
      <c r="F413" s="91"/>
      <c r="G413" s="92"/>
      <c r="H413" s="123">
        <v>0.5</v>
      </c>
      <c r="I413" s="113">
        <f t="shared" si="18"/>
        <v>950</v>
      </c>
      <c r="J413" s="94"/>
      <c r="K413" s="109" t="s">
        <v>19</v>
      </c>
      <c r="L413" s="109" t="s">
        <v>19</v>
      </c>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c r="CH413" s="127"/>
      <c r="CI413" s="127"/>
      <c r="CJ413" s="127"/>
      <c r="CK413" s="127"/>
      <c r="CL413" s="127"/>
      <c r="CM413" s="127"/>
      <c r="CN413" s="127"/>
      <c r="CO413" s="127"/>
      <c r="CP413" s="127"/>
      <c r="CQ413" s="127"/>
      <c r="CR413" s="127"/>
      <c r="CS413" s="127"/>
      <c r="CT413" s="127"/>
      <c r="CU413" s="127"/>
      <c r="CV413" s="127"/>
      <c r="CW413" s="127"/>
      <c r="CX413" s="127"/>
      <c r="CY413" s="127"/>
      <c r="CZ413" s="127"/>
      <c r="DA413" s="127"/>
      <c r="DB413" s="127"/>
      <c r="DC413" s="127"/>
      <c r="DD413" s="127"/>
    </row>
    <row r="414" spans="1:108" s="95" customFormat="1" ht="12.75">
      <c r="A414" s="101">
        <v>414</v>
      </c>
      <c r="B414" s="91" t="s">
        <v>175</v>
      </c>
      <c r="C414" s="91" t="s">
        <v>307</v>
      </c>
      <c r="D414" s="108">
        <v>1900</v>
      </c>
      <c r="E414" s="93">
        <v>0.25</v>
      </c>
      <c r="F414" s="125"/>
      <c r="G414" s="92"/>
      <c r="H414" s="123">
        <v>0.5</v>
      </c>
      <c r="I414" s="113">
        <f t="shared" si="18"/>
        <v>950</v>
      </c>
      <c r="J414" s="94"/>
      <c r="K414" s="109" t="s">
        <v>19</v>
      </c>
      <c r="L414" s="109" t="s">
        <v>19</v>
      </c>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c r="CD414" s="127"/>
      <c r="CE414" s="127"/>
      <c r="CF414" s="127"/>
      <c r="CG414" s="127"/>
      <c r="CH414" s="127"/>
      <c r="CI414" s="127"/>
      <c r="CJ414" s="127"/>
      <c r="CK414" s="127"/>
      <c r="CL414" s="127"/>
      <c r="CM414" s="127"/>
      <c r="CN414" s="127"/>
      <c r="CO414" s="127"/>
      <c r="CP414" s="127"/>
      <c r="CQ414" s="127"/>
      <c r="CR414" s="127"/>
      <c r="CS414" s="127"/>
      <c r="CT414" s="127"/>
      <c r="CU414" s="127"/>
      <c r="CV414" s="127"/>
      <c r="CW414" s="127"/>
      <c r="CX414" s="127"/>
      <c r="CY414" s="127"/>
      <c r="CZ414" s="127"/>
      <c r="DA414" s="127"/>
      <c r="DB414" s="127"/>
      <c r="DC414" s="127"/>
      <c r="DD414" s="127"/>
    </row>
    <row r="415" spans="1:108" s="95" customFormat="1" ht="12.75">
      <c r="A415" s="101">
        <v>415</v>
      </c>
      <c r="B415" s="91" t="s">
        <v>151</v>
      </c>
      <c r="C415" s="91" t="s">
        <v>307</v>
      </c>
      <c r="D415" s="108">
        <v>1900</v>
      </c>
      <c r="E415" s="93">
        <v>0.25</v>
      </c>
      <c r="F415" s="125"/>
      <c r="G415" s="92"/>
      <c r="H415" s="123">
        <v>0.5</v>
      </c>
      <c r="I415" s="113">
        <f t="shared" si="18"/>
        <v>950</v>
      </c>
      <c r="J415" s="94"/>
      <c r="K415" s="109" t="s">
        <v>19</v>
      </c>
      <c r="L415" s="109" t="s">
        <v>19</v>
      </c>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c r="CD415" s="127"/>
      <c r="CE415" s="127"/>
      <c r="CF415" s="127"/>
      <c r="CG415" s="127"/>
      <c r="CH415" s="127"/>
      <c r="CI415" s="127"/>
      <c r="CJ415" s="127"/>
      <c r="CK415" s="127"/>
      <c r="CL415" s="127"/>
      <c r="CM415" s="127"/>
      <c r="CN415" s="127"/>
      <c r="CO415" s="127"/>
      <c r="CP415" s="127"/>
      <c r="CQ415" s="127"/>
      <c r="CR415" s="127"/>
      <c r="CS415" s="127"/>
      <c r="CT415" s="127"/>
      <c r="CU415" s="127"/>
      <c r="CV415" s="127"/>
      <c r="CW415" s="127"/>
      <c r="CX415" s="127"/>
      <c r="CY415" s="127"/>
      <c r="CZ415" s="127"/>
      <c r="DA415" s="127"/>
      <c r="DB415" s="127"/>
      <c r="DC415" s="127"/>
      <c r="DD415" s="127"/>
    </row>
    <row r="416" spans="1:108" s="95" customFormat="1" ht="12.75">
      <c r="A416" s="101">
        <v>416</v>
      </c>
      <c r="B416" s="91" t="s">
        <v>167</v>
      </c>
      <c r="C416" s="91" t="s">
        <v>307</v>
      </c>
      <c r="D416" s="108">
        <v>1900</v>
      </c>
      <c r="E416" s="93">
        <v>0.25</v>
      </c>
      <c r="F416" s="125"/>
      <c r="G416" s="92"/>
      <c r="H416" s="123">
        <v>0.5</v>
      </c>
      <c r="I416" s="113">
        <f t="shared" si="18"/>
        <v>950</v>
      </c>
      <c r="J416" s="94"/>
      <c r="K416" s="109" t="s">
        <v>19</v>
      </c>
      <c r="L416" s="109" t="s">
        <v>19</v>
      </c>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c r="CD416" s="127"/>
      <c r="CE416" s="127"/>
      <c r="CF416" s="127"/>
      <c r="CG416" s="127"/>
      <c r="CH416" s="127"/>
      <c r="CI416" s="127"/>
      <c r="CJ416" s="127"/>
      <c r="CK416" s="127"/>
      <c r="CL416" s="127"/>
      <c r="CM416" s="127"/>
      <c r="CN416" s="127"/>
      <c r="CO416" s="127"/>
      <c r="CP416" s="127"/>
      <c r="CQ416" s="127"/>
      <c r="CR416" s="127"/>
      <c r="CS416" s="127"/>
      <c r="CT416" s="127"/>
      <c r="CU416" s="127"/>
      <c r="CV416" s="127"/>
      <c r="CW416" s="127"/>
      <c r="CX416" s="127"/>
      <c r="CY416" s="127"/>
      <c r="CZ416" s="127"/>
      <c r="DA416" s="127"/>
      <c r="DB416" s="127"/>
      <c r="DC416" s="127"/>
      <c r="DD416" s="127"/>
    </row>
    <row r="417" spans="1:108" s="95" customFormat="1" ht="12.75">
      <c r="A417" s="101">
        <v>417</v>
      </c>
      <c r="B417" s="91" t="s">
        <v>151</v>
      </c>
      <c r="C417" s="91" t="s">
        <v>307</v>
      </c>
      <c r="D417" s="108">
        <v>1900</v>
      </c>
      <c r="E417" s="93">
        <v>0.25</v>
      </c>
      <c r="F417" s="91"/>
      <c r="G417" s="92"/>
      <c r="H417" s="123">
        <v>0.5</v>
      </c>
      <c r="I417" s="113">
        <f t="shared" si="18"/>
        <v>950</v>
      </c>
      <c r="J417" s="94"/>
      <c r="K417" s="109" t="s">
        <v>19</v>
      </c>
      <c r="L417" s="109" t="s">
        <v>19</v>
      </c>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c r="BF417" s="127"/>
      <c r="BG417" s="127"/>
      <c r="BH417" s="127"/>
      <c r="BI417" s="127"/>
      <c r="BJ417" s="127"/>
      <c r="BK417" s="127"/>
      <c r="BL417" s="127"/>
      <c r="BM417" s="127"/>
      <c r="BN417" s="127"/>
      <c r="BO417" s="127"/>
      <c r="BP417" s="127"/>
      <c r="BQ417" s="127"/>
      <c r="BR417" s="127"/>
      <c r="BS417" s="127"/>
      <c r="BT417" s="127"/>
      <c r="BU417" s="127"/>
      <c r="BV417" s="127"/>
      <c r="BW417" s="127"/>
      <c r="BX417" s="127"/>
      <c r="BY417" s="127"/>
      <c r="BZ417" s="127"/>
      <c r="CA417" s="127"/>
      <c r="CB417" s="127"/>
      <c r="CC417" s="127"/>
      <c r="CD417" s="127"/>
      <c r="CE417" s="127"/>
      <c r="CF417" s="127"/>
      <c r="CG417" s="127"/>
      <c r="CH417" s="127"/>
      <c r="CI417" s="127"/>
      <c r="CJ417" s="127"/>
      <c r="CK417" s="127"/>
      <c r="CL417" s="127"/>
      <c r="CM417" s="127"/>
      <c r="CN417" s="127"/>
      <c r="CO417" s="127"/>
      <c r="CP417" s="127"/>
      <c r="CQ417" s="127"/>
      <c r="CR417" s="127"/>
      <c r="CS417" s="127"/>
      <c r="CT417" s="127"/>
      <c r="CU417" s="127"/>
      <c r="CV417" s="127"/>
      <c r="CW417" s="127"/>
      <c r="CX417" s="127"/>
      <c r="CY417" s="127"/>
      <c r="CZ417" s="127"/>
      <c r="DA417" s="127"/>
      <c r="DB417" s="127"/>
      <c r="DC417" s="127"/>
      <c r="DD417" s="127"/>
    </row>
    <row r="418" spans="1:108" s="95" customFormat="1" ht="12.75">
      <c r="A418" s="101">
        <v>418</v>
      </c>
      <c r="B418" s="91" t="s">
        <v>151</v>
      </c>
      <c r="C418" s="91" t="s">
        <v>307</v>
      </c>
      <c r="D418" s="108">
        <v>1900</v>
      </c>
      <c r="E418" s="93">
        <v>0.25</v>
      </c>
      <c r="F418" s="125"/>
      <c r="G418" s="92"/>
      <c r="H418" s="123">
        <v>0.5</v>
      </c>
      <c r="I418" s="113">
        <f t="shared" si="18"/>
        <v>950</v>
      </c>
      <c r="J418" s="94"/>
      <c r="K418" s="109" t="s">
        <v>19</v>
      </c>
      <c r="L418" s="109" t="s">
        <v>19</v>
      </c>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c r="BF418" s="127"/>
      <c r="BG418" s="127"/>
      <c r="BH418" s="127"/>
      <c r="BI418" s="127"/>
      <c r="BJ418" s="127"/>
      <c r="BK418" s="127"/>
      <c r="BL418" s="127"/>
      <c r="BM418" s="127"/>
      <c r="BN418" s="127"/>
      <c r="BO418" s="127"/>
      <c r="BP418" s="127"/>
      <c r="BQ418" s="127"/>
      <c r="BR418" s="127"/>
      <c r="BS418" s="127"/>
      <c r="BT418" s="127"/>
      <c r="BU418" s="127"/>
      <c r="BV418" s="127"/>
      <c r="BW418" s="127"/>
      <c r="BX418" s="127"/>
      <c r="BY418" s="127"/>
      <c r="BZ418" s="127"/>
      <c r="CA418" s="127"/>
      <c r="CB418" s="127"/>
      <c r="CC418" s="127"/>
      <c r="CD418" s="127"/>
      <c r="CE418" s="127"/>
      <c r="CF418" s="127"/>
      <c r="CG418" s="127"/>
      <c r="CH418" s="127"/>
      <c r="CI418" s="127"/>
      <c r="CJ418" s="127"/>
      <c r="CK418" s="127"/>
      <c r="CL418" s="127"/>
      <c r="CM418" s="127"/>
      <c r="CN418" s="127"/>
      <c r="CO418" s="127"/>
      <c r="CP418" s="127"/>
      <c r="CQ418" s="127"/>
      <c r="CR418" s="127"/>
      <c r="CS418" s="127"/>
      <c r="CT418" s="127"/>
      <c r="CU418" s="127"/>
      <c r="CV418" s="127"/>
      <c r="CW418" s="127"/>
      <c r="CX418" s="127"/>
      <c r="CY418" s="127"/>
      <c r="CZ418" s="127"/>
      <c r="DA418" s="127"/>
      <c r="DB418" s="127"/>
      <c r="DC418" s="127"/>
      <c r="DD418" s="127"/>
    </row>
    <row r="419" spans="1:108" s="95" customFormat="1" ht="12.75">
      <c r="A419" s="101">
        <v>419</v>
      </c>
      <c r="B419" s="91" t="s">
        <v>151</v>
      </c>
      <c r="C419" s="91" t="s">
        <v>307</v>
      </c>
      <c r="D419" s="108">
        <v>1900</v>
      </c>
      <c r="E419" s="93">
        <v>0.25</v>
      </c>
      <c r="F419" s="125"/>
      <c r="G419" s="92"/>
      <c r="H419" s="123">
        <v>0.5</v>
      </c>
      <c r="I419" s="113">
        <f t="shared" si="18"/>
        <v>950</v>
      </c>
      <c r="J419" s="94"/>
      <c r="K419" s="109" t="s">
        <v>19</v>
      </c>
      <c r="L419" s="109" t="s">
        <v>19</v>
      </c>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c r="BF419" s="127"/>
      <c r="BG419" s="127"/>
      <c r="BH419" s="127"/>
      <c r="BI419" s="127"/>
      <c r="BJ419" s="127"/>
      <c r="BK419" s="127"/>
      <c r="BL419" s="127"/>
      <c r="BM419" s="127"/>
      <c r="BN419" s="127"/>
      <c r="BO419" s="127"/>
      <c r="BP419" s="127"/>
      <c r="BQ419" s="127"/>
      <c r="BR419" s="127"/>
      <c r="BS419" s="127"/>
      <c r="BT419" s="127"/>
      <c r="BU419" s="127"/>
      <c r="BV419" s="127"/>
      <c r="BW419" s="127"/>
      <c r="BX419" s="127"/>
      <c r="BY419" s="127"/>
      <c r="BZ419" s="127"/>
      <c r="CA419" s="127"/>
      <c r="CB419" s="127"/>
      <c r="CC419" s="127"/>
      <c r="CD419" s="127"/>
      <c r="CE419" s="127"/>
      <c r="CF419" s="127"/>
      <c r="CG419" s="127"/>
      <c r="CH419" s="127"/>
      <c r="CI419" s="127"/>
      <c r="CJ419" s="127"/>
      <c r="CK419" s="127"/>
      <c r="CL419" s="127"/>
      <c r="CM419" s="127"/>
      <c r="CN419" s="127"/>
      <c r="CO419" s="127"/>
      <c r="CP419" s="127"/>
      <c r="CQ419" s="127"/>
      <c r="CR419" s="127"/>
      <c r="CS419" s="127"/>
      <c r="CT419" s="127"/>
      <c r="CU419" s="127"/>
      <c r="CV419" s="127"/>
      <c r="CW419" s="127"/>
      <c r="CX419" s="127"/>
      <c r="CY419" s="127"/>
      <c r="CZ419" s="127"/>
      <c r="DA419" s="127"/>
      <c r="DB419" s="127"/>
      <c r="DC419" s="127"/>
      <c r="DD419" s="127"/>
    </row>
    <row r="420" spans="1:108" s="95" customFormat="1" ht="12.75">
      <c r="A420" s="101">
        <v>420</v>
      </c>
      <c r="B420" s="91" t="s">
        <v>175</v>
      </c>
      <c r="C420" s="91" t="s">
        <v>307</v>
      </c>
      <c r="D420" s="108">
        <v>1900</v>
      </c>
      <c r="E420" s="91"/>
      <c r="F420" s="124">
        <v>0.15</v>
      </c>
      <c r="G420" s="92">
        <f>SUM(D420*0.15)</f>
        <v>285</v>
      </c>
      <c r="H420" s="123">
        <v>0.5</v>
      </c>
      <c r="I420" s="113">
        <f t="shared" si="18"/>
        <v>950</v>
      </c>
      <c r="J420" s="94"/>
      <c r="K420" s="109" t="s">
        <v>19</v>
      </c>
      <c r="L420" s="109" t="s">
        <v>19</v>
      </c>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27"/>
      <c r="BG420" s="127"/>
      <c r="BH420" s="127"/>
      <c r="BI420" s="127"/>
      <c r="BJ420" s="127"/>
      <c r="BK420" s="127"/>
      <c r="BL420" s="127"/>
      <c r="BM420" s="127"/>
      <c r="BN420" s="127"/>
      <c r="BO420" s="127"/>
      <c r="BP420" s="127"/>
      <c r="BQ420" s="127"/>
      <c r="BR420" s="127"/>
      <c r="BS420" s="127"/>
      <c r="BT420" s="127"/>
      <c r="BU420" s="127"/>
      <c r="BV420" s="127"/>
      <c r="BW420" s="127"/>
      <c r="BX420" s="127"/>
      <c r="BY420" s="127"/>
      <c r="BZ420" s="127"/>
      <c r="CA420" s="127"/>
      <c r="CB420" s="127"/>
      <c r="CC420" s="127"/>
      <c r="CD420" s="127"/>
      <c r="CE420" s="127"/>
      <c r="CF420" s="127"/>
      <c r="CG420" s="127"/>
      <c r="CH420" s="127"/>
      <c r="CI420" s="127"/>
      <c r="CJ420" s="127"/>
      <c r="CK420" s="127"/>
      <c r="CL420" s="127"/>
      <c r="CM420" s="127"/>
      <c r="CN420" s="127"/>
      <c r="CO420" s="127"/>
      <c r="CP420" s="127"/>
      <c r="CQ420" s="127"/>
      <c r="CR420" s="127"/>
      <c r="CS420" s="127"/>
      <c r="CT420" s="127"/>
      <c r="CU420" s="127"/>
      <c r="CV420" s="127"/>
      <c r="CW420" s="127"/>
      <c r="CX420" s="127"/>
      <c r="CY420" s="127"/>
      <c r="CZ420" s="127"/>
      <c r="DA420" s="127"/>
      <c r="DB420" s="127"/>
      <c r="DC420" s="127"/>
      <c r="DD420" s="127"/>
    </row>
    <row r="421" spans="1:108" ht="92.25" customHeight="1">
      <c r="A421" s="96" t="s">
        <v>138</v>
      </c>
      <c r="B421" s="96" t="s">
        <v>875</v>
      </c>
      <c r="C421" s="96" t="s">
        <v>876</v>
      </c>
      <c r="D421" s="96" t="s">
        <v>883</v>
      </c>
      <c r="E421" s="96" t="s">
        <v>79</v>
      </c>
      <c r="F421" s="96"/>
      <c r="G421" s="96" t="s">
        <v>77</v>
      </c>
      <c r="H421" s="96" t="s">
        <v>76</v>
      </c>
      <c r="I421" s="96" t="s">
        <v>964</v>
      </c>
      <c r="J421" s="96" t="s">
        <v>966</v>
      </c>
      <c r="K421" s="96" t="s">
        <v>78</v>
      </c>
      <c r="L421" s="96" t="s">
        <v>172</v>
      </c>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c r="BF421" s="127"/>
      <c r="BG421" s="127"/>
      <c r="BH421" s="127"/>
      <c r="BI421" s="127"/>
      <c r="BJ421" s="127"/>
      <c r="BK421" s="127"/>
      <c r="BL421" s="127"/>
      <c r="BM421" s="127"/>
      <c r="BN421" s="127"/>
      <c r="BO421" s="127"/>
      <c r="BP421" s="127"/>
      <c r="BQ421" s="127"/>
      <c r="BR421" s="127"/>
      <c r="BS421" s="127"/>
      <c r="BT421" s="127"/>
      <c r="BU421" s="127"/>
      <c r="BV421" s="127"/>
      <c r="BW421" s="127"/>
      <c r="BX421" s="127"/>
      <c r="BY421" s="127"/>
      <c r="BZ421" s="127"/>
      <c r="CA421" s="127"/>
      <c r="CB421" s="127"/>
      <c r="CC421" s="127"/>
      <c r="CD421" s="127"/>
      <c r="CE421" s="127"/>
      <c r="CF421" s="127"/>
      <c r="CG421" s="127"/>
      <c r="CH421" s="127"/>
      <c r="CI421" s="127"/>
      <c r="CJ421" s="127"/>
      <c r="CK421" s="127"/>
      <c r="CL421" s="127"/>
      <c r="CM421" s="127"/>
      <c r="CN421" s="127"/>
      <c r="CO421" s="127"/>
      <c r="CP421" s="127"/>
      <c r="CQ421" s="127"/>
      <c r="CR421" s="127"/>
      <c r="CS421" s="127"/>
      <c r="CT421" s="127"/>
      <c r="CU421" s="127"/>
      <c r="CV421" s="127"/>
      <c r="CW421" s="127"/>
      <c r="CX421" s="127"/>
      <c r="CY421" s="127"/>
      <c r="CZ421" s="127"/>
      <c r="DA421" s="127"/>
      <c r="DB421" s="127"/>
      <c r="DC421" s="127"/>
      <c r="DD421" s="127"/>
    </row>
    <row r="422" spans="1:108" s="95" customFormat="1" ht="37.5" customHeight="1">
      <c r="A422" s="107">
        <v>1</v>
      </c>
      <c r="B422" s="110" t="s">
        <v>974</v>
      </c>
      <c r="C422" s="107" t="s">
        <v>137</v>
      </c>
      <c r="D422" s="108">
        <v>2252</v>
      </c>
      <c r="E422" s="108">
        <f>SUM(D422*0.15)</f>
        <v>337.8</v>
      </c>
      <c r="F422" s="111"/>
      <c r="G422" s="111" t="s">
        <v>19</v>
      </c>
      <c r="H422" s="112"/>
      <c r="I422" s="110"/>
      <c r="J422" s="128"/>
      <c r="K422" s="109" t="s">
        <v>19</v>
      </c>
      <c r="L422" s="109" t="s">
        <v>19</v>
      </c>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c r="CH422" s="127"/>
      <c r="CI422" s="127"/>
      <c r="CJ422" s="127"/>
      <c r="CK422" s="127"/>
      <c r="CL422" s="127"/>
      <c r="CM422" s="127"/>
      <c r="CN422" s="127"/>
      <c r="CO422" s="127"/>
      <c r="CP422" s="127"/>
      <c r="CQ422" s="127"/>
      <c r="CR422" s="127"/>
      <c r="CS422" s="127"/>
      <c r="CT422" s="127"/>
      <c r="CU422" s="127"/>
      <c r="CV422" s="127"/>
      <c r="CW422" s="127"/>
      <c r="CX422" s="127"/>
      <c r="CY422" s="127"/>
      <c r="CZ422" s="127"/>
      <c r="DA422" s="127"/>
      <c r="DB422" s="127"/>
      <c r="DC422" s="127"/>
      <c r="DD422" s="127"/>
    </row>
    <row r="423" spans="1:108" s="95" customFormat="1" ht="37.5" customHeight="1">
      <c r="A423" s="91">
        <v>2</v>
      </c>
      <c r="B423" s="110" t="s">
        <v>975</v>
      </c>
      <c r="C423" s="91" t="s">
        <v>137</v>
      </c>
      <c r="D423" s="108">
        <v>2197</v>
      </c>
      <c r="E423" s="108">
        <f aca="true" t="shared" si="19" ref="E423:E445">SUM(D423*0.15)</f>
        <v>329.55</v>
      </c>
      <c r="F423" s="109"/>
      <c r="G423" s="109" t="s">
        <v>19</v>
      </c>
      <c r="H423" s="109"/>
      <c r="I423" s="109"/>
      <c r="J423" s="129"/>
      <c r="K423" s="109" t="s">
        <v>19</v>
      </c>
      <c r="L423" s="109" t="s">
        <v>19</v>
      </c>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127"/>
      <c r="BS423" s="127"/>
      <c r="BT423" s="127"/>
      <c r="BU423" s="127"/>
      <c r="BV423" s="127"/>
      <c r="BW423" s="127"/>
      <c r="BX423" s="127"/>
      <c r="BY423" s="127"/>
      <c r="BZ423" s="127"/>
      <c r="CA423" s="127"/>
      <c r="CB423" s="127"/>
      <c r="CC423" s="127"/>
      <c r="CD423" s="127"/>
      <c r="CE423" s="127"/>
      <c r="CF423" s="127"/>
      <c r="CG423" s="127"/>
      <c r="CH423" s="127"/>
      <c r="CI423" s="127"/>
      <c r="CJ423" s="127"/>
      <c r="CK423" s="127"/>
      <c r="CL423" s="127"/>
      <c r="CM423" s="127"/>
      <c r="CN423" s="127"/>
      <c r="CO423" s="127"/>
      <c r="CP423" s="127"/>
      <c r="CQ423" s="127"/>
      <c r="CR423" s="127"/>
      <c r="CS423" s="127"/>
      <c r="CT423" s="127"/>
      <c r="CU423" s="127"/>
      <c r="CV423" s="127"/>
      <c r="CW423" s="127"/>
      <c r="CX423" s="127"/>
      <c r="CY423" s="127"/>
      <c r="CZ423" s="127"/>
      <c r="DA423" s="127"/>
      <c r="DB423" s="127"/>
      <c r="DC423" s="127"/>
      <c r="DD423" s="127"/>
    </row>
    <row r="424" spans="1:108" s="95" customFormat="1" ht="37.5" customHeight="1">
      <c r="A424" s="91">
        <v>3</v>
      </c>
      <c r="B424" s="110" t="s">
        <v>976</v>
      </c>
      <c r="C424" s="91" t="s">
        <v>137</v>
      </c>
      <c r="D424" s="108">
        <v>2143</v>
      </c>
      <c r="E424" s="108">
        <f t="shared" si="19"/>
        <v>321.45</v>
      </c>
      <c r="F424" s="109"/>
      <c r="G424" s="109" t="s">
        <v>19</v>
      </c>
      <c r="H424" s="109"/>
      <c r="I424" s="109"/>
      <c r="J424" s="129"/>
      <c r="K424" s="109" t="s">
        <v>19</v>
      </c>
      <c r="L424" s="109" t="s">
        <v>19</v>
      </c>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c r="BE424" s="127"/>
      <c r="BF424" s="127"/>
      <c r="BG424" s="127"/>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c r="CH424" s="127"/>
      <c r="CI424" s="127"/>
      <c r="CJ424" s="127"/>
      <c r="CK424" s="127"/>
      <c r="CL424" s="127"/>
      <c r="CM424" s="127"/>
      <c r="CN424" s="127"/>
      <c r="CO424" s="127"/>
      <c r="CP424" s="127"/>
      <c r="CQ424" s="127"/>
      <c r="CR424" s="127"/>
      <c r="CS424" s="127"/>
      <c r="CT424" s="127"/>
      <c r="CU424" s="127"/>
      <c r="CV424" s="127"/>
      <c r="CW424" s="127"/>
      <c r="CX424" s="127"/>
      <c r="CY424" s="127"/>
      <c r="CZ424" s="127"/>
      <c r="DA424" s="127"/>
      <c r="DB424" s="127"/>
      <c r="DC424" s="127"/>
      <c r="DD424" s="127"/>
    </row>
    <row r="425" spans="1:108" s="95" customFormat="1" ht="37.5" customHeight="1">
      <c r="A425" s="91">
        <v>5</v>
      </c>
      <c r="B425" s="110" t="s">
        <v>977</v>
      </c>
      <c r="C425" s="91" t="s">
        <v>137</v>
      </c>
      <c r="D425" s="108">
        <v>2040</v>
      </c>
      <c r="E425" s="108">
        <f t="shared" si="19"/>
        <v>306</v>
      </c>
      <c r="F425" s="109"/>
      <c r="G425" s="109" t="s">
        <v>19</v>
      </c>
      <c r="H425" s="109"/>
      <c r="I425" s="109"/>
      <c r="J425" s="129"/>
      <c r="K425" s="109" t="s">
        <v>19</v>
      </c>
      <c r="L425" s="109" t="s">
        <v>19</v>
      </c>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c r="BD425" s="127"/>
      <c r="BE425" s="127"/>
      <c r="BF425" s="127"/>
      <c r="BG425" s="127"/>
      <c r="BH425" s="127"/>
      <c r="BI425" s="127"/>
      <c r="BJ425" s="127"/>
      <c r="BK425" s="127"/>
      <c r="BL425" s="127"/>
      <c r="BM425" s="127"/>
      <c r="BN425" s="127"/>
      <c r="BO425" s="127"/>
      <c r="BP425" s="127"/>
      <c r="BQ425" s="127"/>
      <c r="BR425" s="127"/>
      <c r="BS425" s="127"/>
      <c r="BT425" s="127"/>
      <c r="BU425" s="127"/>
      <c r="BV425" s="127"/>
      <c r="BW425" s="127"/>
      <c r="BX425" s="127"/>
      <c r="BY425" s="127"/>
      <c r="BZ425" s="127"/>
      <c r="CA425" s="127"/>
      <c r="CB425" s="127"/>
      <c r="CC425" s="127"/>
      <c r="CD425" s="127"/>
      <c r="CE425" s="127"/>
      <c r="CF425" s="127"/>
      <c r="CG425" s="127"/>
      <c r="CH425" s="127"/>
      <c r="CI425" s="127"/>
      <c r="CJ425" s="127"/>
      <c r="CK425" s="127"/>
      <c r="CL425" s="127"/>
      <c r="CM425" s="127"/>
      <c r="CN425" s="127"/>
      <c r="CO425" s="127"/>
      <c r="CP425" s="127"/>
      <c r="CQ425" s="127"/>
      <c r="CR425" s="127"/>
      <c r="CS425" s="127"/>
      <c r="CT425" s="127"/>
      <c r="CU425" s="127"/>
      <c r="CV425" s="127"/>
      <c r="CW425" s="127"/>
      <c r="CX425" s="127"/>
      <c r="CY425" s="127"/>
      <c r="CZ425" s="127"/>
      <c r="DA425" s="127"/>
      <c r="DB425" s="127"/>
      <c r="DC425" s="127"/>
      <c r="DD425" s="127"/>
    </row>
    <row r="426" spans="1:108" s="95" customFormat="1" ht="37.5" customHeight="1">
      <c r="A426" s="91">
        <v>6</v>
      </c>
      <c r="B426" s="110" t="s">
        <v>978</v>
      </c>
      <c r="C426" s="91" t="s">
        <v>137</v>
      </c>
      <c r="D426" s="108">
        <v>1943</v>
      </c>
      <c r="E426" s="108">
        <f t="shared" si="19"/>
        <v>291.45</v>
      </c>
      <c r="F426" s="109"/>
      <c r="G426" s="109" t="s">
        <v>19</v>
      </c>
      <c r="H426" s="109"/>
      <c r="I426" s="109"/>
      <c r="J426" s="129"/>
      <c r="K426" s="109" t="s">
        <v>19</v>
      </c>
      <c r="L426" s="109" t="s">
        <v>19</v>
      </c>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c r="AS426" s="127"/>
      <c r="AT426" s="127"/>
      <c r="AU426" s="127"/>
      <c r="AV426" s="127"/>
      <c r="AW426" s="127"/>
      <c r="AX426" s="127"/>
      <c r="AY426" s="127"/>
      <c r="AZ426" s="127"/>
      <c r="BA426" s="127"/>
      <c r="BB426" s="127"/>
      <c r="BC426" s="127"/>
      <c r="BD426" s="127"/>
      <c r="BE426" s="127"/>
      <c r="BF426" s="127"/>
      <c r="BG426" s="127"/>
      <c r="BH426" s="127"/>
      <c r="BI426" s="127"/>
      <c r="BJ426" s="127"/>
      <c r="BK426" s="127"/>
      <c r="BL426" s="127"/>
      <c r="BM426" s="127"/>
      <c r="BN426" s="127"/>
      <c r="BO426" s="127"/>
      <c r="BP426" s="127"/>
      <c r="BQ426" s="127"/>
      <c r="BR426" s="127"/>
      <c r="BS426" s="127"/>
      <c r="BT426" s="127"/>
      <c r="BU426" s="127"/>
      <c r="BV426" s="127"/>
      <c r="BW426" s="127"/>
      <c r="BX426" s="127"/>
      <c r="BY426" s="127"/>
      <c r="BZ426" s="127"/>
      <c r="CA426" s="127"/>
      <c r="CB426" s="127"/>
      <c r="CC426" s="127"/>
      <c r="CD426" s="127"/>
      <c r="CE426" s="127"/>
      <c r="CF426" s="127"/>
      <c r="CG426" s="127"/>
      <c r="CH426" s="127"/>
      <c r="CI426" s="127"/>
      <c r="CJ426" s="127"/>
      <c r="CK426" s="127"/>
      <c r="CL426" s="127"/>
      <c r="CM426" s="127"/>
      <c r="CN426" s="127"/>
      <c r="CO426" s="127"/>
      <c r="CP426" s="127"/>
      <c r="CQ426" s="127"/>
      <c r="CR426" s="127"/>
      <c r="CS426" s="127"/>
      <c r="CT426" s="127"/>
      <c r="CU426" s="127"/>
      <c r="CV426" s="127"/>
      <c r="CW426" s="127"/>
      <c r="CX426" s="127"/>
      <c r="CY426" s="127"/>
      <c r="CZ426" s="127"/>
      <c r="DA426" s="127"/>
      <c r="DB426" s="127"/>
      <c r="DC426" s="127"/>
      <c r="DD426" s="127"/>
    </row>
    <row r="427" spans="1:108" s="95" customFormat="1" ht="37.5" customHeight="1">
      <c r="A427" s="91">
        <v>6</v>
      </c>
      <c r="B427" s="110" t="s">
        <v>996</v>
      </c>
      <c r="C427" s="91" t="s">
        <v>137</v>
      </c>
      <c r="D427" s="108">
        <v>1900</v>
      </c>
      <c r="E427" s="108">
        <f t="shared" si="19"/>
        <v>285</v>
      </c>
      <c r="F427" s="109"/>
      <c r="G427" s="109" t="s">
        <v>19</v>
      </c>
      <c r="H427" s="109"/>
      <c r="I427" s="109"/>
      <c r="J427" s="129"/>
      <c r="K427" s="109" t="s">
        <v>19</v>
      </c>
      <c r="L427" s="109" t="s">
        <v>19</v>
      </c>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7"/>
      <c r="AY427" s="127"/>
      <c r="AZ427" s="127"/>
      <c r="BA427" s="127"/>
      <c r="BB427" s="127"/>
      <c r="BC427" s="127"/>
      <c r="BD427" s="127"/>
      <c r="BE427" s="127"/>
      <c r="BF427" s="127"/>
      <c r="BG427" s="127"/>
      <c r="BH427" s="127"/>
      <c r="BI427" s="127"/>
      <c r="BJ427" s="127"/>
      <c r="BK427" s="127"/>
      <c r="BL427" s="127"/>
      <c r="BM427" s="127"/>
      <c r="BN427" s="127"/>
      <c r="BO427" s="127"/>
      <c r="BP427" s="127"/>
      <c r="BQ427" s="127"/>
      <c r="BR427" s="127"/>
      <c r="BS427" s="127"/>
      <c r="BT427" s="127"/>
      <c r="BU427" s="127"/>
      <c r="BV427" s="127"/>
      <c r="BW427" s="127"/>
      <c r="BX427" s="127"/>
      <c r="BY427" s="127"/>
      <c r="BZ427" s="127"/>
      <c r="CA427" s="127"/>
      <c r="CB427" s="127"/>
      <c r="CC427" s="127"/>
      <c r="CD427" s="127"/>
      <c r="CE427" s="127"/>
      <c r="CF427" s="127"/>
      <c r="CG427" s="127"/>
      <c r="CH427" s="127"/>
      <c r="CI427" s="127"/>
      <c r="CJ427" s="127"/>
      <c r="CK427" s="127"/>
      <c r="CL427" s="127"/>
      <c r="CM427" s="127"/>
      <c r="CN427" s="127"/>
      <c r="CO427" s="127"/>
      <c r="CP427" s="127"/>
      <c r="CQ427" s="127"/>
      <c r="CR427" s="127"/>
      <c r="CS427" s="127"/>
      <c r="CT427" s="127"/>
      <c r="CU427" s="127"/>
      <c r="CV427" s="127"/>
      <c r="CW427" s="127"/>
      <c r="CX427" s="127"/>
      <c r="CY427" s="127"/>
      <c r="CZ427" s="127"/>
      <c r="DA427" s="127"/>
      <c r="DB427" s="127"/>
      <c r="DC427" s="127"/>
      <c r="DD427" s="127"/>
    </row>
    <row r="428" spans="1:108" s="95" customFormat="1" ht="37.5" customHeight="1">
      <c r="A428" s="91">
        <v>7</v>
      </c>
      <c r="B428" s="110" t="s">
        <v>979</v>
      </c>
      <c r="C428" s="91" t="s">
        <v>137</v>
      </c>
      <c r="D428" s="108">
        <v>2252</v>
      </c>
      <c r="E428" s="108">
        <f t="shared" si="19"/>
        <v>337.8</v>
      </c>
      <c r="F428" s="109"/>
      <c r="G428" s="109" t="s">
        <v>19</v>
      </c>
      <c r="H428" s="108">
        <f>SUM(D428*0.25)</f>
        <v>563</v>
      </c>
      <c r="I428" s="109" t="s">
        <v>19</v>
      </c>
      <c r="J428" s="129"/>
      <c r="K428" s="109" t="s">
        <v>19</v>
      </c>
      <c r="L428" s="109" t="s">
        <v>19</v>
      </c>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27"/>
      <c r="BX428" s="127"/>
      <c r="BY428" s="127"/>
      <c r="BZ428" s="127"/>
      <c r="CA428" s="127"/>
      <c r="CB428" s="127"/>
      <c r="CC428" s="127"/>
      <c r="CD428" s="127"/>
      <c r="CE428" s="127"/>
      <c r="CF428" s="127"/>
      <c r="CG428" s="127"/>
      <c r="CH428" s="127"/>
      <c r="CI428" s="127"/>
      <c r="CJ428" s="127"/>
      <c r="CK428" s="127"/>
      <c r="CL428" s="127"/>
      <c r="CM428" s="127"/>
      <c r="CN428" s="127"/>
      <c r="CO428" s="127"/>
      <c r="CP428" s="127"/>
      <c r="CQ428" s="127"/>
      <c r="CR428" s="127"/>
      <c r="CS428" s="127"/>
      <c r="CT428" s="127"/>
      <c r="CU428" s="127"/>
      <c r="CV428" s="127"/>
      <c r="CW428" s="127"/>
      <c r="CX428" s="127"/>
      <c r="CY428" s="127"/>
      <c r="CZ428" s="127"/>
      <c r="DA428" s="127"/>
      <c r="DB428" s="127"/>
      <c r="DC428" s="127"/>
      <c r="DD428" s="127"/>
    </row>
    <row r="429" spans="1:108" s="95" customFormat="1" ht="37.5" customHeight="1">
      <c r="A429" s="91">
        <v>8</v>
      </c>
      <c r="B429" s="110" t="s">
        <v>980</v>
      </c>
      <c r="C429" s="91" t="s">
        <v>137</v>
      </c>
      <c r="D429" s="108">
        <v>2197</v>
      </c>
      <c r="E429" s="108">
        <f t="shared" si="19"/>
        <v>329.55</v>
      </c>
      <c r="F429" s="109"/>
      <c r="G429" s="109" t="s">
        <v>19</v>
      </c>
      <c r="H429" s="108">
        <f>SUM(D429*0.25)</f>
        <v>549.25</v>
      </c>
      <c r="I429" s="109" t="s">
        <v>19</v>
      </c>
      <c r="J429" s="129"/>
      <c r="K429" s="109" t="s">
        <v>19</v>
      </c>
      <c r="L429" s="109" t="s">
        <v>19</v>
      </c>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c r="BJ429" s="127"/>
      <c r="BK429" s="127"/>
      <c r="BL429" s="127"/>
      <c r="BM429" s="127"/>
      <c r="BN429" s="127"/>
      <c r="BO429" s="127"/>
      <c r="BP429" s="127"/>
      <c r="BQ429" s="127"/>
      <c r="BR429" s="127"/>
      <c r="BS429" s="127"/>
      <c r="BT429" s="127"/>
      <c r="BU429" s="127"/>
      <c r="BV429" s="127"/>
      <c r="BW429" s="127"/>
      <c r="BX429" s="127"/>
      <c r="BY429" s="127"/>
      <c r="BZ429" s="127"/>
      <c r="CA429" s="127"/>
      <c r="CB429" s="127"/>
      <c r="CC429" s="127"/>
      <c r="CD429" s="127"/>
      <c r="CE429" s="127"/>
      <c r="CF429" s="127"/>
      <c r="CG429" s="127"/>
      <c r="CH429" s="127"/>
      <c r="CI429" s="127"/>
      <c r="CJ429" s="127"/>
      <c r="CK429" s="127"/>
      <c r="CL429" s="127"/>
      <c r="CM429" s="127"/>
      <c r="CN429" s="127"/>
      <c r="CO429" s="127"/>
      <c r="CP429" s="127"/>
      <c r="CQ429" s="127"/>
      <c r="CR429" s="127"/>
      <c r="CS429" s="127"/>
      <c r="CT429" s="127"/>
      <c r="CU429" s="127"/>
      <c r="CV429" s="127"/>
      <c r="CW429" s="127"/>
      <c r="CX429" s="127"/>
      <c r="CY429" s="127"/>
      <c r="CZ429" s="127"/>
      <c r="DA429" s="127"/>
      <c r="DB429" s="127"/>
      <c r="DC429" s="127"/>
      <c r="DD429" s="127"/>
    </row>
    <row r="430" spans="1:108" s="95" customFormat="1" ht="37.5" customHeight="1">
      <c r="A430" s="91">
        <v>9</v>
      </c>
      <c r="B430" s="110" t="s">
        <v>981</v>
      </c>
      <c r="C430" s="91" t="s">
        <v>137</v>
      </c>
      <c r="D430" s="108">
        <v>2143</v>
      </c>
      <c r="E430" s="108">
        <f t="shared" si="19"/>
        <v>321.45</v>
      </c>
      <c r="F430" s="109"/>
      <c r="G430" s="109" t="s">
        <v>19</v>
      </c>
      <c r="H430" s="108">
        <f>SUM(D430*0.25)</f>
        <v>535.75</v>
      </c>
      <c r="I430" s="109" t="s">
        <v>19</v>
      </c>
      <c r="J430" s="129"/>
      <c r="K430" s="109" t="s">
        <v>19</v>
      </c>
      <c r="L430" s="109" t="s">
        <v>19</v>
      </c>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c r="AS430" s="127"/>
      <c r="AT430" s="127"/>
      <c r="AU430" s="127"/>
      <c r="AV430" s="127"/>
      <c r="AW430" s="127"/>
      <c r="AX430" s="127"/>
      <c r="AY430" s="127"/>
      <c r="AZ430" s="127"/>
      <c r="BA430" s="127"/>
      <c r="BB430" s="127"/>
      <c r="BC430" s="127"/>
      <c r="BD430" s="127"/>
      <c r="BE430" s="127"/>
      <c r="BF430" s="127"/>
      <c r="BG430" s="127"/>
      <c r="BH430" s="127"/>
      <c r="BI430" s="127"/>
      <c r="BJ430" s="127"/>
      <c r="BK430" s="127"/>
      <c r="BL430" s="127"/>
      <c r="BM430" s="127"/>
      <c r="BN430" s="127"/>
      <c r="BO430" s="127"/>
      <c r="BP430" s="127"/>
      <c r="BQ430" s="127"/>
      <c r="BR430" s="127"/>
      <c r="BS430" s="127"/>
      <c r="BT430" s="127"/>
      <c r="BU430" s="127"/>
      <c r="BV430" s="127"/>
      <c r="BW430" s="127"/>
      <c r="BX430" s="127"/>
      <c r="BY430" s="127"/>
      <c r="BZ430" s="127"/>
      <c r="CA430" s="127"/>
      <c r="CB430" s="127"/>
      <c r="CC430" s="127"/>
      <c r="CD430" s="127"/>
      <c r="CE430" s="127"/>
      <c r="CF430" s="127"/>
      <c r="CG430" s="127"/>
      <c r="CH430" s="127"/>
      <c r="CI430" s="127"/>
      <c r="CJ430" s="127"/>
      <c r="CK430" s="127"/>
      <c r="CL430" s="127"/>
      <c r="CM430" s="127"/>
      <c r="CN430" s="127"/>
      <c r="CO430" s="127"/>
      <c r="CP430" s="127"/>
      <c r="CQ430" s="127"/>
      <c r="CR430" s="127"/>
      <c r="CS430" s="127"/>
      <c r="CT430" s="127"/>
      <c r="CU430" s="127"/>
      <c r="CV430" s="127"/>
      <c r="CW430" s="127"/>
      <c r="CX430" s="127"/>
      <c r="CY430" s="127"/>
      <c r="CZ430" s="127"/>
      <c r="DA430" s="127"/>
      <c r="DB430" s="127"/>
      <c r="DC430" s="127"/>
      <c r="DD430" s="127"/>
    </row>
    <row r="431" spans="1:108" s="95" customFormat="1" ht="37.5" customHeight="1">
      <c r="A431" s="91">
        <v>10</v>
      </c>
      <c r="B431" s="110" t="s">
        <v>982</v>
      </c>
      <c r="C431" s="91" t="s">
        <v>137</v>
      </c>
      <c r="D431" s="108">
        <v>2040</v>
      </c>
      <c r="E431" s="108">
        <f t="shared" si="19"/>
        <v>306</v>
      </c>
      <c r="F431" s="109"/>
      <c r="G431" s="109" t="s">
        <v>19</v>
      </c>
      <c r="H431" s="108">
        <f>SUM(D431*0.25)</f>
        <v>510</v>
      </c>
      <c r="I431" s="109" t="s">
        <v>19</v>
      </c>
      <c r="J431" s="129"/>
      <c r="K431" s="109" t="s">
        <v>19</v>
      </c>
      <c r="L431" s="109" t="s">
        <v>19</v>
      </c>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c r="BJ431" s="127"/>
      <c r="BK431" s="127"/>
      <c r="BL431" s="127"/>
      <c r="BM431" s="127"/>
      <c r="BN431" s="127"/>
      <c r="BO431" s="127"/>
      <c r="BP431" s="127"/>
      <c r="BQ431" s="127"/>
      <c r="BR431" s="127"/>
      <c r="BS431" s="127"/>
      <c r="BT431" s="127"/>
      <c r="BU431" s="127"/>
      <c r="BV431" s="127"/>
      <c r="BW431" s="127"/>
      <c r="BX431" s="127"/>
      <c r="BY431" s="127"/>
      <c r="BZ431" s="127"/>
      <c r="CA431" s="127"/>
      <c r="CB431" s="127"/>
      <c r="CC431" s="127"/>
      <c r="CD431" s="127"/>
      <c r="CE431" s="127"/>
      <c r="CF431" s="127"/>
      <c r="CG431" s="127"/>
      <c r="CH431" s="127"/>
      <c r="CI431" s="127"/>
      <c r="CJ431" s="127"/>
      <c r="CK431" s="127"/>
      <c r="CL431" s="127"/>
      <c r="CM431" s="127"/>
      <c r="CN431" s="127"/>
      <c r="CO431" s="127"/>
      <c r="CP431" s="127"/>
      <c r="CQ431" s="127"/>
      <c r="CR431" s="127"/>
      <c r="CS431" s="127"/>
      <c r="CT431" s="127"/>
      <c r="CU431" s="127"/>
      <c r="CV431" s="127"/>
      <c r="CW431" s="127"/>
      <c r="CX431" s="127"/>
      <c r="CY431" s="127"/>
      <c r="CZ431" s="127"/>
      <c r="DA431" s="127"/>
      <c r="DB431" s="127"/>
      <c r="DC431" s="127"/>
      <c r="DD431" s="127"/>
    </row>
    <row r="432" spans="1:108" s="95" customFormat="1" ht="37.5" customHeight="1">
      <c r="A432" s="91">
        <v>11</v>
      </c>
      <c r="B432" s="110" t="s">
        <v>983</v>
      </c>
      <c r="C432" s="91" t="s">
        <v>137</v>
      </c>
      <c r="D432" s="108">
        <v>1943</v>
      </c>
      <c r="E432" s="108">
        <f t="shared" si="19"/>
        <v>291.45</v>
      </c>
      <c r="F432" s="109"/>
      <c r="G432" s="109" t="s">
        <v>19</v>
      </c>
      <c r="H432" s="108">
        <f>SUM(D432*0.25)</f>
        <v>485.75</v>
      </c>
      <c r="I432" s="109" t="s">
        <v>19</v>
      </c>
      <c r="J432" s="129"/>
      <c r="K432" s="109" t="s">
        <v>19</v>
      </c>
      <c r="L432" s="109" t="s">
        <v>19</v>
      </c>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c r="AS432" s="127"/>
      <c r="AT432" s="127"/>
      <c r="AU432" s="127"/>
      <c r="AV432" s="127"/>
      <c r="AW432" s="127"/>
      <c r="AX432" s="127"/>
      <c r="AY432" s="127"/>
      <c r="AZ432" s="127"/>
      <c r="BA432" s="127"/>
      <c r="BB432" s="127"/>
      <c r="BC432" s="127"/>
      <c r="BD432" s="127"/>
      <c r="BE432" s="127"/>
      <c r="BF432" s="127"/>
      <c r="BG432" s="127"/>
      <c r="BH432" s="127"/>
      <c r="BI432" s="127"/>
      <c r="BJ432" s="127"/>
      <c r="BK432" s="127"/>
      <c r="BL432" s="127"/>
      <c r="BM432" s="127"/>
      <c r="BN432" s="127"/>
      <c r="BO432" s="127"/>
      <c r="BP432" s="127"/>
      <c r="BQ432" s="127"/>
      <c r="BR432" s="127"/>
      <c r="BS432" s="127"/>
      <c r="BT432" s="127"/>
      <c r="BU432" s="127"/>
      <c r="BV432" s="127"/>
      <c r="BW432" s="127"/>
      <c r="BX432" s="127"/>
      <c r="BY432" s="127"/>
      <c r="BZ432" s="127"/>
      <c r="CA432" s="127"/>
      <c r="CB432" s="127"/>
      <c r="CC432" s="127"/>
      <c r="CD432" s="127"/>
      <c r="CE432" s="127"/>
      <c r="CF432" s="127"/>
      <c r="CG432" s="127"/>
      <c r="CH432" s="127"/>
      <c r="CI432" s="127"/>
      <c r="CJ432" s="127"/>
      <c r="CK432" s="127"/>
      <c r="CL432" s="127"/>
      <c r="CM432" s="127"/>
      <c r="CN432" s="127"/>
      <c r="CO432" s="127"/>
      <c r="CP432" s="127"/>
      <c r="CQ432" s="127"/>
      <c r="CR432" s="127"/>
      <c r="CS432" s="127"/>
      <c r="CT432" s="127"/>
      <c r="CU432" s="127"/>
      <c r="CV432" s="127"/>
      <c r="CW432" s="127"/>
      <c r="CX432" s="127"/>
      <c r="CY432" s="127"/>
      <c r="CZ432" s="127"/>
      <c r="DA432" s="127"/>
      <c r="DB432" s="127"/>
      <c r="DC432" s="127"/>
      <c r="DD432" s="127"/>
    </row>
    <row r="433" spans="1:108" s="95" customFormat="1" ht="37.5" customHeight="1">
      <c r="A433" s="91">
        <v>12</v>
      </c>
      <c r="B433" s="110" t="s">
        <v>984</v>
      </c>
      <c r="C433" s="91" t="s">
        <v>137</v>
      </c>
      <c r="D433" s="108">
        <v>2252</v>
      </c>
      <c r="E433" s="108">
        <f t="shared" si="19"/>
        <v>337.8</v>
      </c>
      <c r="F433" s="109"/>
      <c r="G433" s="108">
        <f aca="true" t="shared" si="20" ref="G433:G445">SUM(D433*0.15)</f>
        <v>337.8</v>
      </c>
      <c r="H433" s="109"/>
      <c r="I433" s="109"/>
      <c r="J433" s="129"/>
      <c r="K433" s="109" t="s">
        <v>19</v>
      </c>
      <c r="L433" s="109" t="s">
        <v>19</v>
      </c>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c r="CH433" s="127"/>
      <c r="CI433" s="127"/>
      <c r="CJ433" s="127"/>
      <c r="CK433" s="127"/>
      <c r="CL433" s="127"/>
      <c r="CM433" s="127"/>
      <c r="CN433" s="127"/>
      <c r="CO433" s="127"/>
      <c r="CP433" s="127"/>
      <c r="CQ433" s="127"/>
      <c r="CR433" s="127"/>
      <c r="CS433" s="127"/>
      <c r="CT433" s="127"/>
      <c r="CU433" s="127"/>
      <c r="CV433" s="127"/>
      <c r="CW433" s="127"/>
      <c r="CX433" s="127"/>
      <c r="CY433" s="127"/>
      <c r="CZ433" s="127"/>
      <c r="DA433" s="127"/>
      <c r="DB433" s="127"/>
      <c r="DC433" s="127"/>
      <c r="DD433" s="127"/>
    </row>
    <row r="434" spans="1:108" s="95" customFormat="1" ht="37.5" customHeight="1">
      <c r="A434" s="91">
        <v>13</v>
      </c>
      <c r="B434" s="110" t="s">
        <v>985</v>
      </c>
      <c r="C434" s="91" t="s">
        <v>137</v>
      </c>
      <c r="D434" s="108">
        <v>2197</v>
      </c>
      <c r="E434" s="108">
        <f t="shared" si="19"/>
        <v>329.55</v>
      </c>
      <c r="F434" s="109"/>
      <c r="G434" s="108">
        <f t="shared" si="20"/>
        <v>329.55</v>
      </c>
      <c r="H434" s="109" t="s">
        <v>19</v>
      </c>
      <c r="I434" s="109" t="s">
        <v>19</v>
      </c>
      <c r="J434" s="129"/>
      <c r="K434" s="109" t="s">
        <v>19</v>
      </c>
      <c r="L434" s="109" t="s">
        <v>19</v>
      </c>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c r="CH434" s="127"/>
      <c r="CI434" s="127"/>
      <c r="CJ434" s="127"/>
      <c r="CK434" s="127"/>
      <c r="CL434" s="127"/>
      <c r="CM434" s="127"/>
      <c r="CN434" s="127"/>
      <c r="CO434" s="127"/>
      <c r="CP434" s="127"/>
      <c r="CQ434" s="127"/>
      <c r="CR434" s="127"/>
      <c r="CS434" s="127"/>
      <c r="CT434" s="127"/>
      <c r="CU434" s="127"/>
      <c r="CV434" s="127"/>
      <c r="CW434" s="127"/>
      <c r="CX434" s="127"/>
      <c r="CY434" s="127"/>
      <c r="CZ434" s="127"/>
      <c r="DA434" s="127"/>
      <c r="DB434" s="127"/>
      <c r="DC434" s="127"/>
      <c r="DD434" s="127"/>
    </row>
    <row r="435" spans="1:108" s="95" customFormat="1" ht="37.5" customHeight="1">
      <c r="A435" s="91">
        <v>14</v>
      </c>
      <c r="B435" s="110" t="s">
        <v>986</v>
      </c>
      <c r="C435" s="91" t="s">
        <v>137</v>
      </c>
      <c r="D435" s="108">
        <v>2143</v>
      </c>
      <c r="E435" s="108">
        <f t="shared" si="19"/>
        <v>321.45</v>
      </c>
      <c r="F435" s="109"/>
      <c r="G435" s="108">
        <f t="shared" si="20"/>
        <v>321.45</v>
      </c>
      <c r="H435" s="109" t="s">
        <v>19</v>
      </c>
      <c r="I435" s="109" t="s">
        <v>19</v>
      </c>
      <c r="J435" s="129"/>
      <c r="K435" s="109" t="s">
        <v>19</v>
      </c>
      <c r="L435" s="109" t="s">
        <v>19</v>
      </c>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c r="CH435" s="127"/>
      <c r="CI435" s="127"/>
      <c r="CJ435" s="127"/>
      <c r="CK435" s="127"/>
      <c r="CL435" s="127"/>
      <c r="CM435" s="127"/>
      <c r="CN435" s="127"/>
      <c r="CO435" s="127"/>
      <c r="CP435" s="127"/>
      <c r="CQ435" s="127"/>
      <c r="CR435" s="127"/>
      <c r="CS435" s="127"/>
      <c r="CT435" s="127"/>
      <c r="CU435" s="127"/>
      <c r="CV435" s="127"/>
      <c r="CW435" s="127"/>
      <c r="CX435" s="127"/>
      <c r="CY435" s="127"/>
      <c r="CZ435" s="127"/>
      <c r="DA435" s="127"/>
      <c r="DB435" s="127"/>
      <c r="DC435" s="127"/>
      <c r="DD435" s="127"/>
    </row>
    <row r="436" spans="1:108" s="95" customFormat="1" ht="37.5" customHeight="1">
      <c r="A436" s="91">
        <v>15</v>
      </c>
      <c r="B436" s="110" t="s">
        <v>987</v>
      </c>
      <c r="C436" s="91" t="s">
        <v>137</v>
      </c>
      <c r="D436" s="108">
        <v>2040</v>
      </c>
      <c r="E436" s="108">
        <f t="shared" si="19"/>
        <v>306</v>
      </c>
      <c r="F436" s="109"/>
      <c r="G436" s="108">
        <f t="shared" si="20"/>
        <v>306</v>
      </c>
      <c r="H436" s="109" t="s">
        <v>19</v>
      </c>
      <c r="I436" s="109" t="s">
        <v>19</v>
      </c>
      <c r="J436" s="129"/>
      <c r="K436" s="109" t="s">
        <v>19</v>
      </c>
      <c r="L436" s="109" t="s">
        <v>19</v>
      </c>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c r="CH436" s="127"/>
      <c r="CI436" s="127"/>
      <c r="CJ436" s="127"/>
      <c r="CK436" s="127"/>
      <c r="CL436" s="127"/>
      <c r="CM436" s="127"/>
      <c r="CN436" s="127"/>
      <c r="CO436" s="127"/>
      <c r="CP436" s="127"/>
      <c r="CQ436" s="127"/>
      <c r="CR436" s="127"/>
      <c r="CS436" s="127"/>
      <c r="CT436" s="127"/>
      <c r="CU436" s="127"/>
      <c r="CV436" s="127"/>
      <c r="CW436" s="127"/>
      <c r="CX436" s="127"/>
      <c r="CY436" s="127"/>
      <c r="CZ436" s="127"/>
      <c r="DA436" s="127"/>
      <c r="DB436" s="127"/>
      <c r="DC436" s="127"/>
      <c r="DD436" s="127"/>
    </row>
    <row r="437" spans="1:108" s="95" customFormat="1" ht="37.5" customHeight="1">
      <c r="A437" s="91">
        <v>16</v>
      </c>
      <c r="B437" s="110" t="s">
        <v>988</v>
      </c>
      <c r="C437" s="91" t="s">
        <v>137</v>
      </c>
      <c r="D437" s="108">
        <v>1943</v>
      </c>
      <c r="E437" s="108">
        <f t="shared" si="19"/>
        <v>291.45</v>
      </c>
      <c r="F437" s="109"/>
      <c r="G437" s="108">
        <f t="shared" si="20"/>
        <v>291.45</v>
      </c>
      <c r="H437" s="109" t="s">
        <v>19</v>
      </c>
      <c r="I437" s="109" t="s">
        <v>19</v>
      </c>
      <c r="J437" s="129"/>
      <c r="K437" s="109" t="s">
        <v>19</v>
      </c>
      <c r="L437" s="109" t="s">
        <v>19</v>
      </c>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F437" s="127"/>
      <c r="BG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c r="CH437" s="127"/>
      <c r="CI437" s="127"/>
      <c r="CJ437" s="127"/>
      <c r="CK437" s="127"/>
      <c r="CL437" s="127"/>
      <c r="CM437" s="127"/>
      <c r="CN437" s="127"/>
      <c r="CO437" s="127"/>
      <c r="CP437" s="127"/>
      <c r="CQ437" s="127"/>
      <c r="CR437" s="127"/>
      <c r="CS437" s="127"/>
      <c r="CT437" s="127"/>
      <c r="CU437" s="127"/>
      <c r="CV437" s="127"/>
      <c r="CW437" s="127"/>
      <c r="CX437" s="127"/>
      <c r="CY437" s="127"/>
      <c r="CZ437" s="127"/>
      <c r="DA437" s="127"/>
      <c r="DB437" s="127"/>
      <c r="DC437" s="127"/>
      <c r="DD437" s="127"/>
    </row>
    <row r="438" spans="1:108" s="95" customFormat="1" ht="37.5" customHeight="1">
      <c r="A438" s="91">
        <v>16</v>
      </c>
      <c r="B438" s="110" t="s">
        <v>997</v>
      </c>
      <c r="C438" s="91" t="s">
        <v>137</v>
      </c>
      <c r="D438" s="108">
        <v>1900</v>
      </c>
      <c r="E438" s="108">
        <f t="shared" si="19"/>
        <v>285</v>
      </c>
      <c r="F438" s="109"/>
      <c r="G438" s="108">
        <f>SUM(D438*0.15)</f>
        <v>285</v>
      </c>
      <c r="H438" s="109" t="s">
        <v>19</v>
      </c>
      <c r="I438" s="109" t="s">
        <v>19</v>
      </c>
      <c r="J438" s="129"/>
      <c r="K438" s="109" t="s">
        <v>19</v>
      </c>
      <c r="L438" s="109" t="s">
        <v>19</v>
      </c>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c r="CH438" s="127"/>
      <c r="CI438" s="127"/>
      <c r="CJ438" s="127"/>
      <c r="CK438" s="127"/>
      <c r="CL438" s="127"/>
      <c r="CM438" s="127"/>
      <c r="CN438" s="127"/>
      <c r="CO438" s="127"/>
      <c r="CP438" s="127"/>
      <c r="CQ438" s="127"/>
      <c r="CR438" s="127"/>
      <c r="CS438" s="127"/>
      <c r="CT438" s="127"/>
      <c r="CU438" s="127"/>
      <c r="CV438" s="127"/>
      <c r="CW438" s="127"/>
      <c r="CX438" s="127"/>
      <c r="CY438" s="127"/>
      <c r="CZ438" s="127"/>
      <c r="DA438" s="127"/>
      <c r="DB438" s="127"/>
      <c r="DC438" s="127"/>
      <c r="DD438" s="127"/>
    </row>
    <row r="439" spans="1:108" s="95" customFormat="1" ht="37.5" customHeight="1">
      <c r="A439" s="91">
        <v>18</v>
      </c>
      <c r="B439" s="110" t="s">
        <v>989</v>
      </c>
      <c r="C439" s="91" t="s">
        <v>137</v>
      </c>
      <c r="D439" s="108">
        <v>2252</v>
      </c>
      <c r="E439" s="108">
        <f t="shared" si="19"/>
        <v>337.8</v>
      </c>
      <c r="F439" s="109"/>
      <c r="G439" s="108">
        <f t="shared" si="20"/>
        <v>337.8</v>
      </c>
      <c r="H439" s="108">
        <f aca="true" t="shared" si="21" ref="H439:H445">SUM(D439*0.25)</f>
        <v>563</v>
      </c>
      <c r="I439" s="108">
        <f>SUM(D439*0.25)</f>
        <v>563</v>
      </c>
      <c r="J439" s="129"/>
      <c r="K439" s="109" t="s">
        <v>19</v>
      </c>
      <c r="L439" s="109" t="s">
        <v>19</v>
      </c>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AS439" s="127"/>
      <c r="AT439" s="127"/>
      <c r="AU439" s="127"/>
      <c r="AV439" s="127"/>
      <c r="AW439" s="127"/>
      <c r="AX439" s="127"/>
      <c r="AY439" s="127"/>
      <c r="AZ439" s="127"/>
      <c r="BA439" s="127"/>
      <c r="BB439" s="127"/>
      <c r="BC439" s="127"/>
      <c r="BD439" s="127"/>
      <c r="BE439" s="127"/>
      <c r="BF439" s="127"/>
      <c r="BG439" s="127"/>
      <c r="BH439" s="127"/>
      <c r="BI439" s="127"/>
      <c r="BJ439" s="127"/>
      <c r="BK439" s="127"/>
      <c r="BL439" s="127"/>
      <c r="BM439" s="127"/>
      <c r="BN439" s="127"/>
      <c r="BO439" s="127"/>
      <c r="BP439" s="127"/>
      <c r="BQ439" s="127"/>
      <c r="BR439" s="127"/>
      <c r="BS439" s="127"/>
      <c r="BT439" s="127"/>
      <c r="BU439" s="127"/>
      <c r="BV439" s="127"/>
      <c r="BW439" s="127"/>
      <c r="BX439" s="127"/>
      <c r="BY439" s="127"/>
      <c r="BZ439" s="127"/>
      <c r="CA439" s="127"/>
      <c r="CB439" s="127"/>
      <c r="CC439" s="127"/>
      <c r="CD439" s="127"/>
      <c r="CE439" s="127"/>
      <c r="CF439" s="127"/>
      <c r="CG439" s="127"/>
      <c r="CH439" s="127"/>
      <c r="CI439" s="127"/>
      <c r="CJ439" s="127"/>
      <c r="CK439" s="127"/>
      <c r="CL439" s="127"/>
      <c r="CM439" s="127"/>
      <c r="CN439" s="127"/>
      <c r="CO439" s="127"/>
      <c r="CP439" s="127"/>
      <c r="CQ439" s="127"/>
      <c r="CR439" s="127"/>
      <c r="CS439" s="127"/>
      <c r="CT439" s="127"/>
      <c r="CU439" s="127"/>
      <c r="CV439" s="127"/>
      <c r="CW439" s="127"/>
      <c r="CX439" s="127"/>
      <c r="CY439" s="127"/>
      <c r="CZ439" s="127"/>
      <c r="DA439" s="127"/>
      <c r="DB439" s="127"/>
      <c r="DC439" s="127"/>
      <c r="DD439" s="127"/>
    </row>
    <row r="440" spans="1:108" s="95" customFormat="1" ht="37.5" customHeight="1">
      <c r="A440" s="91">
        <v>19</v>
      </c>
      <c r="B440" s="110" t="s">
        <v>990</v>
      </c>
      <c r="C440" s="91" t="s">
        <v>137</v>
      </c>
      <c r="D440" s="108">
        <v>2143</v>
      </c>
      <c r="E440" s="108">
        <f t="shared" si="19"/>
        <v>321.45</v>
      </c>
      <c r="F440" s="109"/>
      <c r="G440" s="108">
        <f t="shared" si="20"/>
        <v>321.45</v>
      </c>
      <c r="H440" s="108">
        <f t="shared" si="21"/>
        <v>535.75</v>
      </c>
      <c r="I440" s="108">
        <f>SUM(D440*0.25)</f>
        <v>535.75</v>
      </c>
      <c r="J440" s="129"/>
      <c r="K440" s="109" t="s">
        <v>19</v>
      </c>
      <c r="L440" s="109" t="s">
        <v>19</v>
      </c>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AS440" s="127"/>
      <c r="AT440" s="127"/>
      <c r="AU440" s="127"/>
      <c r="AV440" s="127"/>
      <c r="AW440" s="127"/>
      <c r="AX440" s="127"/>
      <c r="AY440" s="127"/>
      <c r="AZ440" s="127"/>
      <c r="BA440" s="127"/>
      <c r="BB440" s="127"/>
      <c r="BC440" s="127"/>
      <c r="BD440" s="127"/>
      <c r="BE440" s="127"/>
      <c r="BF440" s="127"/>
      <c r="BG440" s="127"/>
      <c r="BH440" s="127"/>
      <c r="BI440" s="127"/>
      <c r="BJ440" s="127"/>
      <c r="BK440" s="127"/>
      <c r="BL440" s="127"/>
      <c r="BM440" s="127"/>
      <c r="BN440" s="127"/>
      <c r="BO440" s="127"/>
      <c r="BP440" s="127"/>
      <c r="BQ440" s="127"/>
      <c r="BR440" s="127"/>
      <c r="BS440" s="127"/>
      <c r="BT440" s="127"/>
      <c r="BU440" s="127"/>
      <c r="BV440" s="127"/>
      <c r="BW440" s="127"/>
      <c r="BX440" s="127"/>
      <c r="BY440" s="127"/>
      <c r="BZ440" s="127"/>
      <c r="CA440" s="127"/>
      <c r="CB440" s="127"/>
      <c r="CC440" s="127"/>
      <c r="CD440" s="127"/>
      <c r="CE440" s="127"/>
      <c r="CF440" s="127"/>
      <c r="CG440" s="127"/>
      <c r="CH440" s="127"/>
      <c r="CI440" s="127"/>
      <c r="CJ440" s="127"/>
      <c r="CK440" s="127"/>
      <c r="CL440" s="127"/>
      <c r="CM440" s="127"/>
      <c r="CN440" s="127"/>
      <c r="CO440" s="127"/>
      <c r="CP440" s="127"/>
      <c r="CQ440" s="127"/>
      <c r="CR440" s="127"/>
      <c r="CS440" s="127"/>
      <c r="CT440" s="127"/>
      <c r="CU440" s="127"/>
      <c r="CV440" s="127"/>
      <c r="CW440" s="127"/>
      <c r="CX440" s="127"/>
      <c r="CY440" s="127"/>
      <c r="CZ440" s="127"/>
      <c r="DA440" s="127"/>
      <c r="DB440" s="127"/>
      <c r="DC440" s="127"/>
      <c r="DD440" s="127"/>
    </row>
    <row r="441" spans="1:108" s="95" customFormat="1" ht="37.5" customHeight="1">
      <c r="A441" s="91">
        <v>20</v>
      </c>
      <c r="B441" s="110" t="s">
        <v>991</v>
      </c>
      <c r="C441" s="91" t="s">
        <v>137</v>
      </c>
      <c r="D441" s="108">
        <v>2252</v>
      </c>
      <c r="E441" s="108">
        <f t="shared" si="19"/>
        <v>337.8</v>
      </c>
      <c r="F441" s="109"/>
      <c r="G441" s="108">
        <f t="shared" si="20"/>
        <v>337.8</v>
      </c>
      <c r="H441" s="108">
        <f t="shared" si="21"/>
        <v>563</v>
      </c>
      <c r="I441" s="109" t="s">
        <v>19</v>
      </c>
      <c r="J441" s="129"/>
      <c r="K441" s="109" t="s">
        <v>19</v>
      </c>
      <c r="L441" s="109" t="s">
        <v>19</v>
      </c>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c r="AT441" s="127"/>
      <c r="AU441" s="127"/>
      <c r="AV441" s="127"/>
      <c r="AW441" s="127"/>
      <c r="AX441" s="127"/>
      <c r="AY441" s="127"/>
      <c r="AZ441" s="127"/>
      <c r="BA441" s="127"/>
      <c r="BB441" s="127"/>
      <c r="BC441" s="127"/>
      <c r="BD441" s="127"/>
      <c r="BE441" s="127"/>
      <c r="BF441" s="127"/>
      <c r="BG441" s="127"/>
      <c r="BH441" s="127"/>
      <c r="BI441" s="127"/>
      <c r="BJ441" s="127"/>
      <c r="BK441" s="127"/>
      <c r="BL441" s="127"/>
      <c r="BM441" s="127"/>
      <c r="BN441" s="127"/>
      <c r="BO441" s="127"/>
      <c r="BP441" s="127"/>
      <c r="BQ441" s="127"/>
      <c r="BR441" s="127"/>
      <c r="BS441" s="127"/>
      <c r="BT441" s="127"/>
      <c r="BU441" s="127"/>
      <c r="BV441" s="127"/>
      <c r="BW441" s="127"/>
      <c r="BX441" s="127"/>
      <c r="BY441" s="127"/>
      <c r="BZ441" s="127"/>
      <c r="CA441" s="127"/>
      <c r="CB441" s="127"/>
      <c r="CC441" s="127"/>
      <c r="CD441" s="127"/>
      <c r="CE441" s="127"/>
      <c r="CF441" s="127"/>
      <c r="CG441" s="127"/>
      <c r="CH441" s="127"/>
      <c r="CI441" s="127"/>
      <c r="CJ441" s="127"/>
      <c r="CK441" s="127"/>
      <c r="CL441" s="127"/>
      <c r="CM441" s="127"/>
      <c r="CN441" s="127"/>
      <c r="CO441" s="127"/>
      <c r="CP441" s="127"/>
      <c r="CQ441" s="127"/>
      <c r="CR441" s="127"/>
      <c r="CS441" s="127"/>
      <c r="CT441" s="127"/>
      <c r="CU441" s="127"/>
      <c r="CV441" s="127"/>
      <c r="CW441" s="127"/>
      <c r="CX441" s="127"/>
      <c r="CY441" s="127"/>
      <c r="CZ441" s="127"/>
      <c r="DA441" s="127"/>
      <c r="DB441" s="127"/>
      <c r="DC441" s="127"/>
      <c r="DD441" s="127"/>
    </row>
    <row r="442" spans="1:108" s="95" customFormat="1" ht="37.5" customHeight="1">
      <c r="A442" s="91">
        <v>21</v>
      </c>
      <c r="B442" s="110" t="s">
        <v>992</v>
      </c>
      <c r="C442" s="91" t="s">
        <v>137</v>
      </c>
      <c r="D442" s="108">
        <v>2197</v>
      </c>
      <c r="E442" s="108">
        <f t="shared" si="19"/>
        <v>329.55</v>
      </c>
      <c r="F442" s="109"/>
      <c r="G442" s="108">
        <f t="shared" si="20"/>
        <v>329.55</v>
      </c>
      <c r="H442" s="108">
        <f t="shared" si="21"/>
        <v>549.25</v>
      </c>
      <c r="I442" s="109" t="s">
        <v>19</v>
      </c>
      <c r="J442" s="129"/>
      <c r="K442" s="109" t="s">
        <v>19</v>
      </c>
      <c r="L442" s="109" t="s">
        <v>19</v>
      </c>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c r="AS442" s="127"/>
      <c r="AT442" s="127"/>
      <c r="AU442" s="127"/>
      <c r="AV442" s="127"/>
      <c r="AW442" s="127"/>
      <c r="AX442" s="127"/>
      <c r="AY442" s="127"/>
      <c r="AZ442" s="127"/>
      <c r="BA442" s="127"/>
      <c r="BB442" s="127"/>
      <c r="BC442" s="127"/>
      <c r="BD442" s="127"/>
      <c r="BE442" s="127"/>
      <c r="BF442" s="127"/>
      <c r="BG442" s="127"/>
      <c r="BH442" s="127"/>
      <c r="BI442" s="127"/>
      <c r="BJ442" s="127"/>
      <c r="BK442" s="127"/>
      <c r="BL442" s="127"/>
      <c r="BM442" s="127"/>
      <c r="BN442" s="127"/>
      <c r="BO442" s="127"/>
      <c r="BP442" s="127"/>
      <c r="BQ442" s="127"/>
      <c r="BR442" s="127"/>
      <c r="BS442" s="127"/>
      <c r="BT442" s="127"/>
      <c r="BU442" s="127"/>
      <c r="BV442" s="127"/>
      <c r="BW442" s="127"/>
      <c r="BX442" s="127"/>
      <c r="BY442" s="127"/>
      <c r="BZ442" s="127"/>
      <c r="CA442" s="127"/>
      <c r="CB442" s="127"/>
      <c r="CC442" s="127"/>
      <c r="CD442" s="127"/>
      <c r="CE442" s="127"/>
      <c r="CF442" s="127"/>
      <c r="CG442" s="127"/>
      <c r="CH442" s="127"/>
      <c r="CI442" s="127"/>
      <c r="CJ442" s="127"/>
      <c r="CK442" s="127"/>
      <c r="CL442" s="127"/>
      <c r="CM442" s="127"/>
      <c r="CN442" s="127"/>
      <c r="CO442" s="127"/>
      <c r="CP442" s="127"/>
      <c r="CQ442" s="127"/>
      <c r="CR442" s="127"/>
      <c r="CS442" s="127"/>
      <c r="CT442" s="127"/>
      <c r="CU442" s="127"/>
      <c r="CV442" s="127"/>
      <c r="CW442" s="127"/>
      <c r="CX442" s="127"/>
      <c r="CY442" s="127"/>
      <c r="CZ442" s="127"/>
      <c r="DA442" s="127"/>
      <c r="DB442" s="127"/>
      <c r="DC442" s="127"/>
      <c r="DD442" s="127"/>
    </row>
    <row r="443" spans="1:108" s="95" customFormat="1" ht="37.5" customHeight="1">
      <c r="A443" s="91">
        <v>22</v>
      </c>
      <c r="B443" s="110" t="s">
        <v>993</v>
      </c>
      <c r="C443" s="91" t="s">
        <v>137</v>
      </c>
      <c r="D443" s="108">
        <v>2143</v>
      </c>
      <c r="E443" s="108">
        <f t="shared" si="19"/>
        <v>321.45</v>
      </c>
      <c r="F443" s="109"/>
      <c r="G443" s="108">
        <f t="shared" si="20"/>
        <v>321.45</v>
      </c>
      <c r="H443" s="108">
        <f t="shared" si="21"/>
        <v>535.75</v>
      </c>
      <c r="I443" s="109" t="s">
        <v>19</v>
      </c>
      <c r="J443" s="129"/>
      <c r="K443" s="109" t="s">
        <v>19</v>
      </c>
      <c r="L443" s="109" t="s">
        <v>19</v>
      </c>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c r="AT443" s="127"/>
      <c r="AU443" s="127"/>
      <c r="AV443" s="127"/>
      <c r="AW443" s="127"/>
      <c r="AX443" s="127"/>
      <c r="AY443" s="127"/>
      <c r="AZ443" s="127"/>
      <c r="BA443" s="127"/>
      <c r="BB443" s="127"/>
      <c r="BC443" s="127"/>
      <c r="BD443" s="127"/>
      <c r="BE443" s="127"/>
      <c r="BF443" s="127"/>
      <c r="BG443" s="127"/>
      <c r="BH443" s="127"/>
      <c r="BI443" s="127"/>
      <c r="BJ443" s="127"/>
      <c r="BK443" s="127"/>
      <c r="BL443" s="127"/>
      <c r="BM443" s="127"/>
      <c r="BN443" s="127"/>
      <c r="BO443" s="127"/>
      <c r="BP443" s="127"/>
      <c r="BQ443" s="127"/>
      <c r="BR443" s="127"/>
      <c r="BS443" s="127"/>
      <c r="BT443" s="127"/>
      <c r="BU443" s="127"/>
      <c r="BV443" s="127"/>
      <c r="BW443" s="127"/>
      <c r="BX443" s="127"/>
      <c r="BY443" s="127"/>
      <c r="BZ443" s="127"/>
      <c r="CA443" s="127"/>
      <c r="CB443" s="127"/>
      <c r="CC443" s="127"/>
      <c r="CD443" s="127"/>
      <c r="CE443" s="127"/>
      <c r="CF443" s="127"/>
      <c r="CG443" s="127"/>
      <c r="CH443" s="127"/>
      <c r="CI443" s="127"/>
      <c r="CJ443" s="127"/>
      <c r="CK443" s="127"/>
      <c r="CL443" s="127"/>
      <c r="CM443" s="127"/>
      <c r="CN443" s="127"/>
      <c r="CO443" s="127"/>
      <c r="CP443" s="127"/>
      <c r="CQ443" s="127"/>
      <c r="CR443" s="127"/>
      <c r="CS443" s="127"/>
      <c r="CT443" s="127"/>
      <c r="CU443" s="127"/>
      <c r="CV443" s="127"/>
      <c r="CW443" s="127"/>
      <c r="CX443" s="127"/>
      <c r="CY443" s="127"/>
      <c r="CZ443" s="127"/>
      <c r="DA443" s="127"/>
      <c r="DB443" s="127"/>
      <c r="DC443" s="127"/>
      <c r="DD443" s="127"/>
    </row>
    <row r="444" spans="1:108" s="95" customFormat="1" ht="37.5" customHeight="1">
      <c r="A444" s="91">
        <v>23</v>
      </c>
      <c r="B444" s="110" t="s">
        <v>994</v>
      </c>
      <c r="C444" s="91" t="s">
        <v>137</v>
      </c>
      <c r="D444" s="108">
        <v>2252</v>
      </c>
      <c r="E444" s="108">
        <f t="shared" si="19"/>
        <v>337.8</v>
      </c>
      <c r="F444" s="109"/>
      <c r="G444" s="108">
        <f t="shared" si="20"/>
        <v>337.8</v>
      </c>
      <c r="H444" s="108">
        <f t="shared" si="21"/>
        <v>563</v>
      </c>
      <c r="I444" s="108">
        <f>SUM(D444*0.25)</f>
        <v>563</v>
      </c>
      <c r="J444" s="129"/>
      <c r="K444" s="109" t="s">
        <v>19</v>
      </c>
      <c r="L444" s="109" t="s">
        <v>19</v>
      </c>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27"/>
      <c r="AU444" s="127"/>
      <c r="AV444" s="127"/>
      <c r="AW444" s="127"/>
      <c r="AX444" s="127"/>
      <c r="AY444" s="127"/>
      <c r="AZ444" s="127"/>
      <c r="BA444" s="127"/>
      <c r="BB444" s="127"/>
      <c r="BC444" s="127"/>
      <c r="BD444" s="127"/>
      <c r="BE444" s="127"/>
      <c r="BF444" s="127"/>
      <c r="BG444" s="127"/>
      <c r="BH444" s="127"/>
      <c r="BI444" s="127"/>
      <c r="BJ444" s="127"/>
      <c r="BK444" s="127"/>
      <c r="BL444" s="127"/>
      <c r="BM444" s="127"/>
      <c r="BN444" s="127"/>
      <c r="BO444" s="127"/>
      <c r="BP444" s="127"/>
      <c r="BQ444" s="127"/>
      <c r="BR444" s="127"/>
      <c r="BS444" s="127"/>
      <c r="BT444" s="127"/>
      <c r="BU444" s="127"/>
      <c r="BV444" s="127"/>
      <c r="BW444" s="127"/>
      <c r="BX444" s="127"/>
      <c r="BY444" s="127"/>
      <c r="BZ444" s="127"/>
      <c r="CA444" s="127"/>
      <c r="CB444" s="127"/>
      <c r="CC444" s="127"/>
      <c r="CD444" s="127"/>
      <c r="CE444" s="127"/>
      <c r="CF444" s="127"/>
      <c r="CG444" s="127"/>
      <c r="CH444" s="127"/>
      <c r="CI444" s="127"/>
      <c r="CJ444" s="127"/>
      <c r="CK444" s="127"/>
      <c r="CL444" s="127"/>
      <c r="CM444" s="127"/>
      <c r="CN444" s="127"/>
      <c r="CO444" s="127"/>
      <c r="CP444" s="127"/>
      <c r="CQ444" s="127"/>
      <c r="CR444" s="127"/>
      <c r="CS444" s="127"/>
      <c r="CT444" s="127"/>
      <c r="CU444" s="127"/>
      <c r="CV444" s="127"/>
      <c r="CW444" s="127"/>
      <c r="CX444" s="127"/>
      <c r="CY444" s="127"/>
      <c r="CZ444" s="127"/>
      <c r="DA444" s="127"/>
      <c r="DB444" s="127"/>
      <c r="DC444" s="127"/>
      <c r="DD444" s="127"/>
    </row>
    <row r="445" spans="1:108" s="95" customFormat="1" ht="37.5" customHeight="1">
      <c r="A445" s="91">
        <v>24</v>
      </c>
      <c r="B445" s="110" t="s">
        <v>995</v>
      </c>
      <c r="C445" s="91" t="s">
        <v>137</v>
      </c>
      <c r="D445" s="108">
        <v>2197</v>
      </c>
      <c r="E445" s="108">
        <f t="shared" si="19"/>
        <v>329.55</v>
      </c>
      <c r="F445" s="109"/>
      <c r="G445" s="108">
        <f t="shared" si="20"/>
        <v>329.55</v>
      </c>
      <c r="H445" s="108">
        <f t="shared" si="21"/>
        <v>549.25</v>
      </c>
      <c r="I445" s="108">
        <f>SUM(D445*0.25)</f>
        <v>549.25</v>
      </c>
      <c r="J445" s="129"/>
      <c r="K445" s="109" t="s">
        <v>19</v>
      </c>
      <c r="L445" s="109" t="s">
        <v>19</v>
      </c>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c r="AT445" s="127"/>
      <c r="AU445" s="127"/>
      <c r="AV445" s="127"/>
      <c r="AW445" s="127"/>
      <c r="AX445" s="127"/>
      <c r="AY445" s="127"/>
      <c r="AZ445" s="127"/>
      <c r="BA445" s="127"/>
      <c r="BB445" s="127"/>
      <c r="BC445" s="127"/>
      <c r="BD445" s="127"/>
      <c r="BE445" s="127"/>
      <c r="BF445" s="127"/>
      <c r="BG445" s="127"/>
      <c r="BH445" s="127"/>
      <c r="BI445" s="127"/>
      <c r="BJ445" s="127"/>
      <c r="BK445" s="127"/>
      <c r="BL445" s="127"/>
      <c r="BM445" s="127"/>
      <c r="BN445" s="127"/>
      <c r="BO445" s="127"/>
      <c r="BP445" s="127"/>
      <c r="BQ445" s="127"/>
      <c r="BR445" s="127"/>
      <c r="BS445" s="127"/>
      <c r="BT445" s="127"/>
      <c r="BU445" s="127"/>
      <c r="BV445" s="127"/>
      <c r="BW445" s="127"/>
      <c r="BX445" s="127"/>
      <c r="BY445" s="127"/>
      <c r="BZ445" s="127"/>
      <c r="CA445" s="127"/>
      <c r="CB445" s="127"/>
      <c r="CC445" s="127"/>
      <c r="CD445" s="127"/>
      <c r="CE445" s="127"/>
      <c r="CF445" s="127"/>
      <c r="CG445" s="127"/>
      <c r="CH445" s="127"/>
      <c r="CI445" s="127"/>
      <c r="CJ445" s="127"/>
      <c r="CK445" s="127"/>
      <c r="CL445" s="127"/>
      <c r="CM445" s="127"/>
      <c r="CN445" s="127"/>
      <c r="CO445" s="127"/>
      <c r="CP445" s="127"/>
      <c r="CQ445" s="127"/>
      <c r="CR445" s="127"/>
      <c r="CS445" s="127"/>
      <c r="CT445" s="127"/>
      <c r="CU445" s="127"/>
      <c r="CV445" s="127"/>
      <c r="CW445" s="127"/>
      <c r="CX445" s="127"/>
      <c r="CY445" s="127"/>
      <c r="CZ445" s="127"/>
      <c r="DA445" s="127"/>
      <c r="DB445" s="127"/>
      <c r="DC445" s="127"/>
      <c r="DD445" s="127"/>
    </row>
    <row r="446" spans="13:108" ht="7.5" customHeight="1">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c r="AT446" s="127"/>
      <c r="AU446" s="127"/>
      <c r="AV446" s="127"/>
      <c r="AW446" s="127"/>
      <c r="AX446" s="127"/>
      <c r="AY446" s="127"/>
      <c r="AZ446" s="127"/>
      <c r="BA446" s="127"/>
      <c r="BB446" s="127"/>
      <c r="BC446" s="127"/>
      <c r="BD446" s="127"/>
      <c r="BE446" s="127"/>
      <c r="BF446" s="127"/>
      <c r="BG446" s="127"/>
      <c r="BH446" s="127"/>
      <c r="BI446" s="127"/>
      <c r="BJ446" s="127"/>
      <c r="BK446" s="127"/>
      <c r="BL446" s="127"/>
      <c r="BM446" s="127"/>
      <c r="BN446" s="127"/>
      <c r="BO446" s="127"/>
      <c r="BP446" s="127"/>
      <c r="BQ446" s="127"/>
      <c r="BR446" s="127"/>
      <c r="BS446" s="127"/>
      <c r="BT446" s="127"/>
      <c r="BU446" s="127"/>
      <c r="BV446" s="127"/>
      <c r="BW446" s="127"/>
      <c r="BX446" s="127"/>
      <c r="BY446" s="127"/>
      <c r="BZ446" s="127"/>
      <c r="CA446" s="127"/>
      <c r="CB446" s="127"/>
      <c r="CC446" s="127"/>
      <c r="CD446" s="127"/>
      <c r="CE446" s="127"/>
      <c r="CF446" s="127"/>
      <c r="CG446" s="127"/>
      <c r="CH446" s="127"/>
      <c r="CI446" s="127"/>
      <c r="CJ446" s="127"/>
      <c r="CK446" s="127"/>
      <c r="CL446" s="127"/>
      <c r="CM446" s="127"/>
      <c r="CN446" s="127"/>
      <c r="CO446" s="127"/>
      <c r="CP446" s="127"/>
      <c r="CQ446" s="127"/>
      <c r="CR446" s="127"/>
      <c r="CS446" s="127"/>
      <c r="CT446" s="127"/>
      <c r="CU446" s="127"/>
      <c r="CV446" s="127"/>
      <c r="CW446" s="127"/>
      <c r="CX446" s="127"/>
      <c r="CY446" s="127"/>
      <c r="CZ446" s="127"/>
      <c r="DA446" s="127"/>
      <c r="DB446" s="127"/>
      <c r="DC446" s="127"/>
      <c r="DD446" s="127"/>
    </row>
    <row r="448" spans="1:12" ht="41.25" customHeight="1">
      <c r="A448" s="160" t="s">
        <v>5</v>
      </c>
      <c r="B448" s="160"/>
      <c r="C448" s="160"/>
      <c r="D448" s="160"/>
      <c r="E448" s="160"/>
      <c r="F448" s="160"/>
      <c r="G448" s="160"/>
      <c r="H448" s="160"/>
      <c r="I448" s="160"/>
      <c r="J448" s="160"/>
      <c r="K448" s="160"/>
      <c r="L448" s="160"/>
    </row>
    <row r="449" spans="1:12" ht="25.5" customHeight="1">
      <c r="A449" s="160" t="s">
        <v>6</v>
      </c>
      <c r="B449" s="160"/>
      <c r="C449" s="160"/>
      <c r="D449" s="160"/>
      <c r="E449" s="160"/>
      <c r="F449" s="160"/>
      <c r="G449" s="160"/>
      <c r="H449" s="160"/>
      <c r="I449" s="160"/>
      <c r="J449" s="160"/>
      <c r="K449" s="160"/>
      <c r="L449" s="160"/>
    </row>
    <row r="450" spans="1:12" ht="35.25" customHeight="1">
      <c r="A450" s="160" t="s">
        <v>8</v>
      </c>
      <c r="B450" s="160"/>
      <c r="C450" s="160"/>
      <c r="D450" s="160"/>
      <c r="E450" s="160"/>
      <c r="F450" s="160"/>
      <c r="G450" s="160"/>
      <c r="H450" s="160"/>
      <c r="I450" s="160"/>
      <c r="J450" s="160"/>
      <c r="K450" s="160"/>
      <c r="L450" s="160"/>
    </row>
    <row r="451" spans="1:12" ht="39.75" customHeight="1">
      <c r="A451" s="160" t="s">
        <v>9</v>
      </c>
      <c r="B451" s="160"/>
      <c r="C451" s="160"/>
      <c r="D451" s="160"/>
      <c r="E451" s="160"/>
      <c r="F451" s="160"/>
      <c r="G451" s="160"/>
      <c r="H451" s="160"/>
      <c r="I451" s="160"/>
      <c r="J451" s="160"/>
      <c r="K451" s="160"/>
      <c r="L451" s="160"/>
    </row>
    <row r="452" spans="1:12" ht="41.25" customHeight="1">
      <c r="A452" s="160" t="s">
        <v>7</v>
      </c>
      <c r="B452" s="160"/>
      <c r="C452" s="160"/>
      <c r="D452" s="160"/>
      <c r="E452" s="160"/>
      <c r="F452" s="160"/>
      <c r="G452" s="160"/>
      <c r="H452" s="160"/>
      <c r="I452" s="160"/>
      <c r="J452" s="160"/>
      <c r="K452" s="160"/>
      <c r="L452" s="160"/>
    </row>
    <row r="453" spans="1:12" ht="27" customHeight="1">
      <c r="A453" s="162" t="s">
        <v>970</v>
      </c>
      <c r="B453" s="162"/>
      <c r="C453" s="162"/>
      <c r="D453" s="162"/>
      <c r="E453" s="162"/>
      <c r="F453" s="162"/>
      <c r="G453" s="162"/>
      <c r="H453" s="162"/>
      <c r="I453" s="162"/>
      <c r="J453" s="162"/>
      <c r="K453" s="162"/>
      <c r="L453" s="162"/>
    </row>
    <row r="454" spans="1:12" ht="43.5" customHeight="1">
      <c r="A454" s="162" t="s">
        <v>971</v>
      </c>
      <c r="B454" s="162"/>
      <c r="C454" s="162"/>
      <c r="D454" s="162"/>
      <c r="E454" s="162"/>
      <c r="F454" s="162"/>
      <c r="G454" s="162"/>
      <c r="H454" s="162"/>
      <c r="I454" s="162"/>
      <c r="J454" s="162"/>
      <c r="K454" s="162"/>
      <c r="L454" s="162"/>
    </row>
    <row r="455" spans="1:12" ht="54.75" customHeight="1">
      <c r="A455" s="161" t="s">
        <v>0</v>
      </c>
      <c r="B455" s="161"/>
      <c r="C455" s="161"/>
      <c r="D455" s="161"/>
      <c r="E455" s="161"/>
      <c r="F455" s="161"/>
      <c r="G455" s="161"/>
      <c r="H455" s="161"/>
      <c r="I455" s="161"/>
      <c r="J455" s="161"/>
      <c r="K455" s="161"/>
      <c r="L455" s="161"/>
    </row>
  </sheetData>
  <sheetProtection/>
  <mergeCells count="18">
    <mergeCell ref="A455:L455"/>
    <mergeCell ref="A453:L453"/>
    <mergeCell ref="A454:L454"/>
    <mergeCell ref="B9:B10"/>
    <mergeCell ref="A448:L448"/>
    <mergeCell ref="A449:L449"/>
    <mergeCell ref="A452:L452"/>
    <mergeCell ref="A450:L450"/>
    <mergeCell ref="A451:L451"/>
    <mergeCell ref="A2:L2"/>
    <mergeCell ref="C9:C10"/>
    <mergeCell ref="A9:A10"/>
    <mergeCell ref="J9:J10"/>
    <mergeCell ref="K9:K10"/>
    <mergeCell ref="L9:L10"/>
    <mergeCell ref="E9:I10"/>
    <mergeCell ref="D9:D10"/>
    <mergeCell ref="B5:K6"/>
  </mergeCells>
  <printOptions/>
  <pageMargins left="1.141732283464567" right="0.7480314960629921" top="0.3937007874015748" bottom="0.5905511811023623" header="0.5118110236220472" footer="0.5118110236220472"/>
  <pageSetup horizontalDpi="300" verticalDpi="3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simionam</dc:creator>
  <cp:keywords/>
  <dc:description/>
  <cp:lastModifiedBy>sera</cp:lastModifiedBy>
  <cp:lastPrinted>2018-04-02T06:43:18Z</cp:lastPrinted>
  <dcterms:created xsi:type="dcterms:W3CDTF">2017-06-30T08:00:21Z</dcterms:created>
  <dcterms:modified xsi:type="dcterms:W3CDTF">2018-11-29T07:21:30Z</dcterms:modified>
  <cp:category/>
  <cp:version/>
  <cp:contentType/>
  <cp:contentStatus/>
</cp:coreProperties>
</file>